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47707042760\AppData\Local\Microsoft\Windows\Temporary Internet Files\Content.IE5\JJRCCWR0\"/>
    </mc:Choice>
  </mc:AlternateContent>
  <bookViews>
    <workbookView xWindow="0" yWindow="0" windowWidth="25200" windowHeight="11970" tabRatio="757"/>
  </bookViews>
  <sheets>
    <sheet name="Eelarve" sheetId="11" r:id="rId1"/>
    <sheet name="Maksetaotlus" sheetId="6" r:id="rId2"/>
    <sheet name="KULUARUANDE KOOND" sheetId="1" r:id="rId3"/>
    <sheet name="1. Tööjõukulud" sheetId="13" r:id="rId4"/>
    <sheet name="2. Sõidu-ja lähetuskulud" sheetId="10" r:id="rId5"/>
    <sheet name="3. Seadmed, varust, IKT" sheetId="17" r:id="rId6"/>
    <sheet name="4. Kinnisvara" sheetId="18" r:id="rId7"/>
    <sheet name=" 5. Avalikustamise kulud" sheetId="15" r:id="rId8"/>
    <sheet name="6. Muud otsesed kulud" sheetId="20" r:id="rId9"/>
    <sheet name="Nähtamatu leht" sheetId="16" state="hidden" r:id="rId10"/>
  </sheets>
  <definedNames>
    <definedName name="Kinnituskiri" comment="Vali sobiv vastusevariant">'Nähtamatu leht'!$A$12:$A$14</definedName>
    <definedName name="Projekti_valdkond">Eelarve!$C$9</definedName>
    <definedName name="Valdkond">'Nähtamatu leht'!$A$1:$A$3</definedName>
    <definedName name="Ühik">'Nähtamatu leht'!$A$6:$A$9</definedName>
  </definedNames>
  <calcPr calcId="152511"/>
</workbook>
</file>

<file path=xl/calcChain.xml><?xml version="1.0" encoding="utf-8"?>
<calcChain xmlns="http://schemas.openxmlformats.org/spreadsheetml/2006/main">
  <c r="I30" i="6" l="1"/>
  <c r="D30" i="6" s="1"/>
  <c r="I28" i="6" l="1"/>
  <c r="D28" i="6" s="1"/>
  <c r="I29" i="6"/>
  <c r="D29" i="6" s="1"/>
  <c r="I31" i="6"/>
  <c r="D31" i="6" s="1"/>
  <c r="G16" i="1" l="1"/>
  <c r="G17" i="1"/>
  <c r="D16" i="1"/>
  <c r="D17" i="1"/>
  <c r="D18" i="1"/>
  <c r="B27" i="11" l="1"/>
  <c r="B26" i="11"/>
  <c r="B25" i="11"/>
  <c r="B24" i="11"/>
  <c r="B23" i="11"/>
  <c r="B22" i="11"/>
  <c r="B29" i="1"/>
  <c r="B28" i="1"/>
  <c r="B27" i="1"/>
  <c r="B26" i="1"/>
  <c r="H41" i="17" l="1"/>
  <c r="F26" i="1" s="1"/>
  <c r="H47" i="13"/>
  <c r="D31" i="1" l="1"/>
  <c r="F58" i="1" l="1"/>
  <c r="E58" i="1"/>
  <c r="D57" i="1" l="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C37" i="1"/>
  <c r="D37" i="1"/>
  <c r="C58" i="1" l="1"/>
  <c r="D58" i="1"/>
  <c r="C55" i="11"/>
  <c r="G74" i="11"/>
  <c r="H41" i="20"/>
  <c r="F29" i="1" s="1"/>
  <c r="H23" i="20"/>
  <c r="H42" i="20" l="1"/>
  <c r="E29" i="1"/>
  <c r="D29" i="1"/>
  <c r="B3" i="6"/>
  <c r="B2" i="6"/>
  <c r="B1" i="6"/>
  <c r="G71" i="11" l="1"/>
  <c r="G69" i="11" s="1"/>
  <c r="D25" i="11" s="1"/>
  <c r="G73" i="11"/>
  <c r="G72" i="11" s="1"/>
  <c r="D26" i="11" s="1"/>
  <c r="C27" i="1" l="1"/>
  <c r="C28" i="1"/>
  <c r="H41" i="18"/>
  <c r="F27" i="1" s="1"/>
  <c r="H23" i="18"/>
  <c r="E27" i="1" s="1"/>
  <c r="H23" i="17"/>
  <c r="E26" i="1" s="1"/>
  <c r="H42" i="18" l="1"/>
  <c r="H42" i="17"/>
  <c r="D27" i="1"/>
  <c r="G27" i="1" s="1"/>
  <c r="G15" i="1"/>
  <c r="G18" i="1"/>
  <c r="G14" i="1"/>
  <c r="G61" i="11"/>
  <c r="G63" i="11" l="1"/>
  <c r="G62" i="11"/>
  <c r="G19" i="1"/>
  <c r="G67" i="11" l="1"/>
  <c r="G68" i="11"/>
  <c r="G76" i="11"/>
  <c r="G75" i="11" s="1"/>
  <c r="G66" i="11" l="1"/>
  <c r="D24" i="11" s="1"/>
  <c r="D27" i="11"/>
  <c r="C29" i="1" s="1"/>
  <c r="G29" i="1" s="1"/>
  <c r="B35" i="6"/>
  <c r="J31" i="6"/>
  <c r="J30" i="6"/>
  <c r="J29" i="6"/>
  <c r="J28" i="6"/>
  <c r="J27" i="6"/>
  <c r="K19" i="6"/>
  <c r="K18" i="6"/>
  <c r="K17" i="6"/>
  <c r="K16" i="6"/>
  <c r="K15" i="6"/>
  <c r="J32" i="6" l="1"/>
  <c r="K20" i="6"/>
  <c r="B1" i="1"/>
  <c r="D18" i="11"/>
  <c r="H32" i="6" l="1"/>
  <c r="F32" i="6"/>
  <c r="G65" i="11"/>
  <c r="D29" i="11"/>
  <c r="C31" i="1" s="1"/>
  <c r="G60" i="11" l="1"/>
  <c r="G64" i="11"/>
  <c r="H41" i="15"/>
  <c r="F28" i="1" s="1"/>
  <c r="H23" i="15"/>
  <c r="E28" i="1" s="1"/>
  <c r="D28" i="1" s="1"/>
  <c r="G28" i="1" s="1"/>
  <c r="F24" i="1"/>
  <c r="H28" i="13"/>
  <c r="E24" i="1" s="1"/>
  <c r="H23" i="10"/>
  <c r="E25" i="1" s="1"/>
  <c r="D23" i="11" l="1"/>
  <c r="C25" i="1" s="1"/>
  <c r="E30" i="1"/>
  <c r="G77" i="11"/>
  <c r="G79" i="11" s="1"/>
  <c r="D22" i="11"/>
  <c r="C26" i="1"/>
  <c r="D26" i="1"/>
  <c r="D24" i="1"/>
  <c r="H42" i="15"/>
  <c r="H48" i="13"/>
  <c r="C24" i="1" l="1"/>
  <c r="D28" i="11"/>
  <c r="G26" i="1"/>
  <c r="G31" i="1"/>
  <c r="H41" i="10"/>
  <c r="F25" i="1" s="1"/>
  <c r="F30" i="1" s="1"/>
  <c r="C30" i="1" l="1"/>
  <c r="C32" i="1" s="1"/>
  <c r="G24" i="1"/>
  <c r="F32" i="1"/>
  <c r="H42" i="10"/>
  <c r="D25" i="1"/>
  <c r="G25" i="1" l="1"/>
  <c r="D30" i="1"/>
  <c r="D30" i="11"/>
  <c r="E32" i="1"/>
  <c r="C13" i="11" l="1"/>
  <c r="E27" i="11"/>
  <c r="E24" i="11"/>
  <c r="E25" i="11"/>
  <c r="C14" i="11"/>
  <c r="E30" i="11"/>
  <c r="E28" i="11"/>
  <c r="E23" i="11"/>
  <c r="E26" i="11"/>
  <c r="E29" i="11"/>
  <c r="E22" i="11"/>
  <c r="C17" i="11"/>
  <c r="C18" i="1" s="1"/>
  <c r="C16" i="11"/>
  <c r="C17" i="1" s="1"/>
  <c r="C15" i="11"/>
  <c r="C16" i="1" s="1"/>
  <c r="D15" i="1"/>
  <c r="D14" i="1"/>
  <c r="I27" i="6" s="1"/>
  <c r="D27" i="6" s="1"/>
  <c r="F19" i="1"/>
  <c r="G30" i="1"/>
  <c r="D17" i="6" l="1"/>
  <c r="D18" i="6"/>
  <c r="D19" i="6"/>
  <c r="D16" i="6"/>
  <c r="C15" i="1"/>
  <c r="D15" i="6"/>
  <c r="C14" i="1"/>
  <c r="D19" i="1"/>
  <c r="E19" i="1"/>
  <c r="D32" i="1"/>
  <c r="C18" i="11"/>
  <c r="B2" i="1" l="1"/>
  <c r="D20" i="6"/>
  <c r="G32" i="1"/>
  <c r="C19" i="1"/>
  <c r="H20" i="6" l="1"/>
  <c r="F20" i="6"/>
  <c r="I32" i="6"/>
  <c r="D32" i="6"/>
  <c r="J20" i="6" l="1"/>
</calcChain>
</file>

<file path=xl/comments1.xml><?xml version="1.0" encoding="utf-8"?>
<comments xmlns="http://schemas.openxmlformats.org/spreadsheetml/2006/main">
  <authors>
    <author>Karin Tahvonen</author>
  </authors>
  <commentList>
    <comment ref="B11" authorId="0" shapeId="0">
      <text>
        <r>
          <rPr>
            <sz val="9"/>
            <color indexed="81"/>
            <rFont val="Tahoma"/>
            <family val="2"/>
            <charset val="186"/>
          </rPr>
          <t>Palun alustada tabelist 4 (tabel 1 ja 2 genereerivad ise summad tabeli 4 põhjal).</t>
        </r>
      </text>
    </comment>
  </commentList>
</comments>
</file>

<file path=xl/sharedStrings.xml><?xml version="1.0" encoding="utf-8"?>
<sst xmlns="http://schemas.openxmlformats.org/spreadsheetml/2006/main" count="292" uniqueCount="151">
  <si>
    <t>Kuluaruande vorm</t>
  </si>
  <si>
    <t>Rea nr</t>
  </si>
  <si>
    <t>Kululiik</t>
  </si>
  <si>
    <t>Eelarve täitmise %</t>
  </si>
  <si>
    <t>Projekti tegelikud kulud</t>
  </si>
  <si>
    <t>PROJEKTI KULUD KOKKU</t>
  </si>
  <si>
    <t>Kavandatud eelarve</t>
  </si>
  <si>
    <t>KAUDSED KULUD</t>
  </si>
  <si>
    <t>Rahastamisallikas</t>
  </si>
  <si>
    <t>Summa</t>
  </si>
  <si>
    <t>Riiklik kaasfinantseering</t>
  </si>
  <si>
    <t>Partnerite poolne kaasfinantseering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</si>
  <si>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</si>
  <si>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</si>
  <si>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</si>
  <si>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</si>
  <si>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</si>
  <si>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Varjupaik</t>
  </si>
  <si>
    <t>Integratsioon</t>
  </si>
  <si>
    <t>Tagasipöördumine</t>
  </si>
  <si>
    <t>KOOND</t>
  </si>
  <si>
    <t>Otsesed kulud kokku</t>
  </si>
  <si>
    <t>Kaudsed kulud</t>
  </si>
  <si>
    <t>Projekti kulud kokku</t>
  </si>
  <si>
    <t>Kulu detailne kirjeldus</t>
  </si>
  <si>
    <t>Ühik</t>
  </si>
  <si>
    <t>PROJEKTI OTSESED KULUD</t>
  </si>
  <si>
    <t>tund</t>
  </si>
  <si>
    <t>PROJEKTI OTSESED KULUD KOKKU</t>
  </si>
  <si>
    <t>PROJEKTI KAUDSED KULUD</t>
  </si>
  <si>
    <t>Kogus</t>
  </si>
  <si>
    <t>Ühiku hind KM-ga</t>
  </si>
  <si>
    <t>% kogukuludest</t>
  </si>
  <si>
    <t xml:space="preserve">OTSESED KULUD </t>
  </si>
  <si>
    <t>Toetuse saaja:</t>
  </si>
  <si>
    <t>Projekti tunnus:</t>
  </si>
  <si>
    <t>Aruandlusperioodi pp/kk/aaaa - pp/kk/aaaa kulud</t>
  </si>
  <si>
    <t>Projekti käigus saadud muud sissetulekud</t>
  </si>
  <si>
    <t>SELGITUS</t>
  </si>
  <si>
    <t>Kuludokumendi väljastaja</t>
  </si>
  <si>
    <t>Kuludokumendi nimetus</t>
  </si>
  <si>
    <t>Kuludokumendi number</t>
  </si>
  <si>
    <t>Kuludokumendi kuupäev</t>
  </si>
  <si>
    <t>Kulu lühikirjeldus</t>
  </si>
  <si>
    <t>Aruandlusperioodi pp/kk/aaaa-pp/kk/aaaa kulud kokku</t>
  </si>
  <si>
    <t>kuu</t>
  </si>
  <si>
    <t>tk</t>
  </si>
  <si>
    <t>Osakaal %</t>
  </si>
  <si>
    <t>Tabel 1. Projekti maksumuse ja tulude prognoos allikate lõikes (EUR)</t>
  </si>
  <si>
    <t>PROJEKTI MAKSUMUS KOKKU</t>
  </si>
  <si>
    <t>Tabel 2. Projekti kululiikide koondtabel (prognoos) (EUR)</t>
  </si>
  <si>
    <t xml:space="preserve">Tööjõukulud kokku </t>
  </si>
  <si>
    <t xml:space="preserve">Tabel 4. Toetuse saaja kinnitus </t>
  </si>
  <si>
    <t>Projekti kavandatud tulud</t>
  </si>
  <si>
    <t>Aruandlusperioodi pp/kk/aaaa - pp/kk/aaaa tulud</t>
  </si>
  <si>
    <t>Tegelikud tulud kokku</t>
  </si>
  <si>
    <t>Maksetaotluse vorm</t>
  </si>
  <si>
    <t>I</t>
  </si>
  <si>
    <t>II</t>
  </si>
  <si>
    <t>III</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</si>
  <si>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</si>
  <si>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</si>
  <si>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</si>
  <si>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</si>
  <si>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</si>
  <si>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</si>
  <si>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</si>
  <si>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</si>
  <si>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</si>
  <si>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</si>
  <si>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</si>
  <si>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</si>
  <si>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</si>
  <si>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r>
      <t>Kulu selgitus</t>
    </r>
    <r>
      <rPr>
        <i/>
        <sz val="12"/>
        <color theme="1"/>
        <rFont val="Times New Roman"/>
        <family val="1"/>
        <charset val="186"/>
      </rPr>
      <t xml:space="preserve"> (Tabelisse lisada lahtreid vastavalt kuludokumentide arvule)</t>
    </r>
  </si>
  <si>
    <t>päev</t>
  </si>
  <si>
    <t>xxxx</t>
  </si>
  <si>
    <t>yyyy</t>
  </si>
  <si>
    <t>Toetuse saaja esindaja</t>
  </si>
  <si>
    <t>/nimi, allkiri/</t>
  </si>
  <si>
    <t>___________________________________________</t>
  </si>
  <si>
    <t>Muud otsesed kulud kokku</t>
  </si>
  <si>
    <t>SISEJULGEOLEKUFOND</t>
  </si>
  <si>
    <t>ISF</t>
  </si>
  <si>
    <t>Toetus ühisele viisapoliitikale – riigi suutlikkus</t>
  </si>
  <si>
    <t>Toetus ühisele viisapoliitikale – konsulaarkoostöö</t>
  </si>
  <si>
    <t>Piirid – EUROSUR</t>
  </si>
  <si>
    <t>Piirid – teabevahetus</t>
  </si>
  <si>
    <t>Piirid – liidu ühised normid</t>
  </si>
  <si>
    <t>Piirid – eesseisvad ülesanded</t>
  </si>
  <si>
    <t>Piirid – riigi suutlikkus</t>
  </si>
  <si>
    <t>Kuritegevus – kuritegevuse tõkestamine ja selle vastu võitlemine</t>
  </si>
  <si>
    <t>Kuritegevus – teabevahetus</t>
  </si>
  <si>
    <t>Kuritegevus – koolitus</t>
  </si>
  <si>
    <t>Kuritegevus – ohvrite abistamine</t>
  </si>
  <si>
    <t>Kuritegevus – ohu- ja riskihinnangud</t>
  </si>
  <si>
    <t>Riskid – riskide ennetamine ja nende kõrvaldamine</t>
  </si>
  <si>
    <t>Riskid – teabevahetus</t>
  </si>
  <si>
    <t>Riskid – koolitus</t>
  </si>
  <si>
    <t>Riskid – ohvrite abistamine</t>
  </si>
  <si>
    <t>Riskid – taristu</t>
  </si>
  <si>
    <t>Riskid – varajane hoiatamine ja kriisolukorrad</t>
  </si>
  <si>
    <t>Riskid – ohu- ja riskihinnangud</t>
  </si>
  <si>
    <t>1. ISF</t>
  </si>
  <si>
    <t>2. Riiklik kaasfinantseering</t>
  </si>
  <si>
    <t>4. Partnerite poolne kaasfinantseering</t>
  </si>
  <si>
    <t>5. Projekti käigus saadud muud sissetulekud</t>
  </si>
  <si>
    <t>6. Muud otsesed kulud</t>
  </si>
  <si>
    <r>
      <t xml:space="preserve">Toetus ühisele viisapoliitikale – liidu </t>
    </r>
    <r>
      <rPr>
        <i/>
        <sz val="12"/>
        <color theme="1"/>
        <rFont val="Times New Roman"/>
        <family val="1"/>
        <charset val="186"/>
      </rPr>
      <t>acquis</t>
    </r>
  </si>
  <si>
    <r>
      <t xml:space="preserve">Piirid – liidu </t>
    </r>
    <r>
      <rPr>
        <i/>
        <sz val="12"/>
        <color theme="1"/>
        <rFont val="Times New Roman"/>
        <family val="1"/>
        <charset val="186"/>
      </rPr>
      <t>acquis</t>
    </r>
  </si>
  <si>
    <t>...%</t>
  </si>
  <si>
    <t>Maksed*</t>
  </si>
  <si>
    <t>* lahtrite arv sõltub toetuslepingus kavandatud maksete arvust</t>
  </si>
  <si>
    <t>* lahtrite arv sõltub projekti käigus teostatud maksete arvust</t>
  </si>
  <si>
    <t xml:space="preserve">Tabel 3. Projekti kulud programmis esitatud riiklike prioriteetide jaotuse lõikes (EUR) </t>
  </si>
  <si>
    <t>Tabel 1. Projekti maksumus ja tulud allikate lõikes (EUR)*</t>
  </si>
  <si>
    <t>* aruandlusperioodi lahtreid lisatakse juurde vastavalt vajadusele</t>
  </si>
  <si>
    <t>Tabel 2. Kuluaruande koond (EUR)*</t>
  </si>
  <si>
    <t>Tegelikud kulud kokku</t>
  </si>
  <si>
    <t>Tabel 3. Projekti kulude prognoos programmis esitatud riiklike prioriteetide jaotuse lõikes (EUR)</t>
  </si>
  <si>
    <t>Tabel 4. Projekti detailne eelarveprognoos (EUR)</t>
  </si>
  <si>
    <t>Seadmete, varustuse, IKT-arendustega seotud kulud kokku</t>
  </si>
  <si>
    <t>Kinnisvaraga seotud kulud kokku</t>
  </si>
  <si>
    <t>* aruandlusperioode lisatakse juurde vastavalt vajadusele</t>
  </si>
  <si>
    <t>Aruandlusperioodi pp/kk/aaaa-pp/kk/aaaa kulud kokku*</t>
  </si>
  <si>
    <t>2. Sõidu- ja lähetuskulud</t>
  </si>
  <si>
    <t>Sõidu- ja lähetuskulud kokku</t>
  </si>
  <si>
    <t>Projekti pealkiri:</t>
  </si>
  <si>
    <t>Lõppmakse</t>
  </si>
  <si>
    <t>Käesolevaga, võttes aluseks toetuslepingu punktid .... ja ......, taotlen toetuse vahemakse ...... eurot ja kaasfinantseeringu vahemakse .......eurot eraldamist lepingu punktis ... nimetatud kontole.</t>
  </si>
  <si>
    <t>Toetuse saaja omafinantseering</t>
  </si>
  <si>
    <t>3. Toetuse saaja omafinantseering</t>
  </si>
  <si>
    <t>Projektijuht</t>
  </si>
  <si>
    <t>4. Kinnisvara</t>
  </si>
  <si>
    <t>3. Seadmed, varustus, IKT-arendused</t>
  </si>
  <si>
    <t>5. Avalikustamise kulud</t>
  </si>
  <si>
    <t>3. Projekti käigus saadud muud sissetulekud</t>
  </si>
  <si>
    <t>Avalikustamise kulud kokku</t>
  </si>
  <si>
    <r>
      <t>Toetuse taotleja:</t>
    </r>
    <r>
      <rPr>
        <i/>
        <sz val="12"/>
        <color theme="1"/>
        <rFont val="Times New Roman"/>
        <family val="1"/>
        <charset val="186"/>
      </rPr>
      <t xml:space="preserve"> Politsei- ja Piirivalveamet</t>
    </r>
  </si>
  <si>
    <r>
      <t>Projekti pealkiri:</t>
    </r>
    <r>
      <rPr>
        <i/>
        <sz val="12"/>
        <color theme="1"/>
        <rFont val="Times New Roman"/>
        <family val="1"/>
        <charset val="186"/>
      </rPr>
      <t xml:space="preserve"> ABC- väravate paigaldamise projekteerimine Narva-1 piiripunkti</t>
    </r>
    <r>
      <rPr>
        <b/>
        <i/>
        <sz val="12"/>
        <color theme="1"/>
        <rFont val="Times New Roman"/>
        <family val="1"/>
        <charset val="186"/>
      </rPr>
      <t xml:space="preserve">
</t>
    </r>
  </si>
  <si>
    <t>1.1. Projektijuhi bruto töötasu (sh tulumaks, töötaja töötuskindlustus ja pensionikindlustus (kui töötaja on sellega liitunud).</t>
  </si>
  <si>
    <t>1.1.1. Projektijuhi sotsiaalmaks</t>
  </si>
  <si>
    <t>1.1.2. Projektijuhi töötuskindlustusmakse</t>
  </si>
  <si>
    <t>4.1. ABC- väravate paigaldamise projekteerimine Narva-1 piiripunkti</t>
  </si>
  <si>
    <t>ehitusprojekt</t>
  </si>
  <si>
    <t>Projekteerimise hanke läbiviimine, hankelepingu sõlmimine, ehitustööd, omanikujärelevalve, tööde vastuvõtmine</t>
  </si>
  <si>
    <t>km</t>
  </si>
  <si>
    <t>Projekti lõpp: 30.11.2017</t>
  </si>
  <si>
    <t>2.1.Transpordikulud</t>
  </si>
  <si>
    <t>PPA sõiduauto kasutamine: 2 sõitu maršruudil  Tallinn-Narva-Tallinn</t>
  </si>
  <si>
    <t>Projekti algus: 01.05.2017</t>
  </si>
  <si>
    <t xml:space="preserve">Projektijuhtimine. Projekti teostuse ja etappide haldamine vastavalt tegevuskavale ja eelarvele, abikõlblikkuse reeglite täitmise jälgimine, projektiriskide monitoorimine, hindamine ning riskide avaldumisel maandamismeetmete rakendamine,ISFB juhtrühma töös osalemine, projekti rakendamisega seotud dokumentatsiooni haldamine ja süstematiseerimine, aruannete koostamine, avalikustamise korraldamine ja järelevalve toimingutes osalemine.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</si>
</sst>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9"/>
      <color indexed="81"/>
      <name val="Tahoma"/>
      <family val="2"/>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84">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3" fillId="3" borderId="1" xfId="0" applyFont="1" applyFill="1" applyBorder="1"/>
    <xf numFmtId="0" fontId="3" fillId="3" borderId="1" xfId="0" applyFont="1" applyFill="1" applyBorder="1" applyAlignment="1">
      <alignment wrapText="1"/>
    </xf>
    <xf numFmtId="0" fontId="3" fillId="4" borderId="1" xfId="0" applyFont="1" applyFill="1" applyBorder="1"/>
    <xf numFmtId="0" fontId="2" fillId="0" borderId="0" xfId="0" applyFont="1"/>
    <xf numFmtId="0" fontId="0" fillId="0" borderId="0" xfId="0"/>
    <xf numFmtId="0" fontId="9" fillId="0" borderId="0" xfId="1" applyFont="1"/>
    <xf numFmtId="0" fontId="3" fillId="2" borderId="1" xfId="0" applyFont="1" applyFill="1" applyBorder="1"/>
    <xf numFmtId="0" fontId="4" fillId="0" borderId="0" xfId="0" applyFont="1"/>
    <xf numFmtId="0" fontId="2" fillId="0" borderId="0" xfId="0" applyFont="1"/>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2" borderId="1" xfId="0" applyFont="1" applyFill="1" applyBorder="1" applyAlignment="1" applyProtection="1">
      <alignment vertical="top" wrapText="1"/>
      <protection hidden="1"/>
    </xf>
    <xf numFmtId="0" fontId="3" fillId="0" borderId="1" xfId="0" applyFont="1" applyBorder="1" applyProtection="1">
      <protection hidden="1"/>
    </xf>
    <xf numFmtId="0" fontId="2" fillId="0" borderId="1" xfId="0"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2" fillId="3" borderId="1" xfId="0" applyFont="1" applyFill="1" applyBorder="1" applyProtection="1">
      <protection hidden="1"/>
    </xf>
    <xf numFmtId="0" fontId="9" fillId="0" borderId="0" xfId="1" applyFont="1" applyProtection="1">
      <protection hidden="1"/>
    </xf>
    <xf numFmtId="0" fontId="1" fillId="0" borderId="0" xfId="0" applyFont="1"/>
    <xf numFmtId="9" fontId="3" fillId="2" borderId="1" xfId="0" applyNumberFormat="1" applyFont="1" applyFill="1" applyBorder="1" applyAlignment="1" applyProtection="1">
      <alignment horizontal="center"/>
      <protection hidden="1"/>
    </xf>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9" fontId="3" fillId="7" borderId="1" xfId="0" applyNumberFormat="1" applyFont="1" applyFill="1" applyBorder="1" applyAlignment="1" applyProtection="1">
      <alignment horizontal="center"/>
      <protection hidden="1"/>
    </xf>
    <xf numFmtId="9" fontId="3" fillId="7" borderId="1" xfId="0" applyNumberFormat="1" applyFont="1" applyFill="1" applyBorder="1" applyAlignment="1" applyProtection="1">
      <alignment horizontal="center" vertical="center"/>
      <protection hidden="1"/>
    </xf>
    <xf numFmtId="2" fontId="0" fillId="0" borderId="0" xfId="0" applyNumberFormat="1"/>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2" fillId="7"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3" fillId="4" borderId="1" xfId="0" applyNumberFormat="1" applyFont="1" applyFill="1" applyBorder="1" applyProtection="1">
      <protection locked="0" hidden="1"/>
    </xf>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3" fillId="2" borderId="1" xfId="0" applyFont="1" applyFill="1" applyBorder="1" applyProtection="1">
      <protection locked="0" hidden="1"/>
    </xf>
    <xf numFmtId="0" fontId="10" fillId="0" borderId="0" xfId="0" applyFont="1"/>
    <xf numFmtId="4" fontId="2" fillId="0" borderId="0" xfId="0" applyNumberFormat="1" applyFont="1" applyFill="1" applyBorder="1" applyProtection="1">
      <protection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3" fillId="0" borderId="1" xfId="0" applyFont="1" applyFill="1" applyBorder="1" applyProtection="1">
      <protection locked="0"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3" fillId="2" borderId="4" xfId="0" applyFont="1" applyFill="1" applyBorder="1" applyAlignment="1" applyProtection="1">
      <alignment horizontal="center"/>
      <protection hidden="1"/>
    </xf>
    <xf numFmtId="0" fontId="3" fillId="2" borderId="5" xfId="0" applyFont="1" applyFill="1" applyBorder="1" applyAlignment="1">
      <alignment horizontal="center" vertical="center" wrapText="1"/>
    </xf>
    <xf numFmtId="0" fontId="9" fillId="0" borderId="9" xfId="1" applyFont="1" applyBorder="1" applyAlignment="1" applyProtection="1">
      <protection hidden="1"/>
    </xf>
    <xf numFmtId="0" fontId="2" fillId="0" borderId="1" xfId="0" applyFont="1" applyBorder="1" applyAlignment="1" applyProtection="1">
      <alignment wrapText="1"/>
      <protection hidden="1"/>
    </xf>
    <xf numFmtId="0" fontId="2" fillId="0" borderId="1" xfId="0" applyFont="1" applyBorder="1" applyAlignment="1" applyProtection="1">
      <alignment horizontal="left" wrapText="1"/>
      <protection hidden="1"/>
    </xf>
    <xf numFmtId="4" fontId="2" fillId="0" borderId="4" xfId="0" applyNumberFormat="1" applyFont="1" applyBorder="1" applyProtection="1">
      <protection hidden="1"/>
    </xf>
    <xf numFmtId="0" fontId="3" fillId="3" borderId="9" xfId="0" applyFont="1" applyFill="1" applyBorder="1" applyAlignment="1" applyProtection="1">
      <protection hidden="1"/>
    </xf>
    <xf numFmtId="0" fontId="3" fillId="2" borderId="4" xfId="0" applyFont="1" applyFill="1" applyBorder="1" applyProtection="1">
      <protection hidden="1"/>
    </xf>
    <xf numFmtId="0" fontId="2" fillId="0" borderId="6" xfId="0" applyFont="1" applyBorder="1" applyProtection="1">
      <protection hidden="1"/>
    </xf>
    <xf numFmtId="4" fontId="2" fillId="2" borderId="4" xfId="0" applyNumberFormat="1" applyFont="1" applyFill="1" applyBorder="1" applyProtection="1">
      <protection hidden="1"/>
    </xf>
    <xf numFmtId="4" fontId="2" fillId="0" borderId="4" xfId="0" applyNumberFormat="1" applyFont="1" applyBorder="1" applyProtection="1">
      <protection locked="0" hidden="1"/>
    </xf>
    <xf numFmtId="4" fontId="2" fillId="2" borderId="4" xfId="0" applyNumberFormat="1" applyFont="1" applyFill="1" applyBorder="1" applyProtection="1">
      <protection locked="0" hidden="1"/>
    </xf>
    <xf numFmtId="0" fontId="3" fillId="2" borderId="1" xfId="0" applyFont="1" applyFill="1" applyBorder="1" applyAlignment="1" applyProtection="1">
      <protection hidden="1"/>
    </xf>
    <xf numFmtId="0" fontId="0" fillId="2" borderId="1" xfId="0" applyFont="1" applyFill="1" applyBorder="1" applyAlignment="1" applyProtection="1">
      <protection hidden="1"/>
    </xf>
    <xf numFmtId="0" fontId="3" fillId="3" borderId="13" xfId="0" applyFont="1" applyFill="1" applyBorder="1" applyAlignment="1" applyProtection="1">
      <protection hidden="1"/>
    </xf>
    <xf numFmtId="0" fontId="0" fillId="3" borderId="9" xfId="0" applyFont="1" applyFill="1" applyBorder="1" applyAlignment="1" applyProtection="1">
      <protection hidden="1"/>
    </xf>
    <xf numFmtId="0" fontId="0" fillId="2" borderId="1" xfId="0" applyFill="1" applyBorder="1" applyAlignment="1" applyProtection="1">
      <protection hidden="1"/>
    </xf>
    <xf numFmtId="0" fontId="1" fillId="2" borderId="1" xfId="0" applyFont="1" applyFill="1" applyBorder="1" applyAlignment="1" applyProtection="1">
      <protection hidden="1"/>
    </xf>
    <xf numFmtId="0" fontId="3" fillId="2" borderId="1" xfId="0" applyFont="1" applyFill="1" applyBorder="1" applyAlignment="1" applyProtection="1">
      <alignment horizontal="center" wrapText="1"/>
      <protection hidden="1"/>
    </xf>
    <xf numFmtId="0" fontId="3" fillId="2" borderId="5" xfId="0" applyFont="1" applyFill="1" applyBorder="1" applyAlignment="1">
      <alignment horizontal="center" vertical="center"/>
    </xf>
    <xf numFmtId="0" fontId="3" fillId="3" borderId="7" xfId="0" applyFont="1" applyFill="1" applyBorder="1" applyAlignment="1">
      <alignment wrapText="1"/>
    </xf>
    <xf numFmtId="0" fontId="3" fillId="3" borderId="1" xfId="0" applyFont="1" applyFill="1" applyBorder="1" applyAlignment="1" applyProtection="1">
      <alignment wrapText="1"/>
      <protection hidden="1"/>
    </xf>
    <xf numFmtId="0" fontId="3" fillId="2" borderId="1" xfId="0" applyFont="1" applyFill="1" applyBorder="1" applyAlignment="1" applyProtection="1">
      <alignment wrapText="1"/>
      <protection locked="0" hidden="1"/>
    </xf>
    <xf numFmtId="0" fontId="3" fillId="2" borderId="2" xfId="0" applyFont="1" applyFill="1" applyBorder="1" applyAlignment="1"/>
    <xf numFmtId="0" fontId="3" fillId="2" borderId="3" xfId="0" applyFont="1" applyFill="1" applyBorder="1" applyAlignment="1"/>
    <xf numFmtId="0" fontId="2" fillId="6" borderId="1" xfId="0" applyNumberFormat="1" applyFont="1" applyFill="1" applyBorder="1" applyProtection="1">
      <protection locked="0" hidden="1"/>
    </xf>
    <xf numFmtId="0" fontId="2" fillId="3" borderId="1" xfId="0" applyNumberFormat="1" applyFont="1" applyFill="1" applyBorder="1" applyProtection="1">
      <protection hidden="1"/>
    </xf>
    <xf numFmtId="0" fontId="3" fillId="2" borderId="3" xfId="0" applyFont="1" applyFill="1" applyBorder="1" applyAlignment="1">
      <alignment wrapText="1"/>
    </xf>
    <xf numFmtId="49" fontId="2" fillId="0" borderId="1" xfId="0" applyNumberFormat="1" applyFont="1" applyBorder="1" applyProtection="1">
      <protection locked="0" hidden="1"/>
    </xf>
    <xf numFmtId="49" fontId="2" fillId="0" borderId="1" xfId="0" applyNumberFormat="1" applyFont="1" applyBorder="1" applyProtection="1">
      <protection hidden="1"/>
    </xf>
    <xf numFmtId="0" fontId="2" fillId="0" borderId="1" xfId="0" applyFont="1" applyBorder="1" applyAlignment="1" applyProtection="1">
      <alignment wrapText="1"/>
      <protection locked="0" hidden="1"/>
    </xf>
    <xf numFmtId="9" fontId="2" fillId="0" borderId="1" xfId="0" applyNumberFormat="1" applyFont="1" applyBorder="1" applyProtection="1">
      <protection locked="0" hidden="1"/>
    </xf>
    <xf numFmtId="10" fontId="2" fillId="0" borderId="1" xfId="0" applyNumberFormat="1" applyFont="1" applyBorder="1" applyProtection="1">
      <protection locked="0" hidden="1"/>
    </xf>
    <xf numFmtId="0" fontId="2" fillId="0" borderId="1" xfId="0" applyFont="1" applyFill="1" applyBorder="1" applyProtection="1">
      <protection locked="0" hidden="1"/>
    </xf>
    <xf numFmtId="0" fontId="2" fillId="0" borderId="1" xfId="0" applyFont="1" applyFill="1" applyBorder="1" applyAlignment="1" applyProtection="1">
      <alignment wrapText="1"/>
      <protection locked="0" hidden="1"/>
    </xf>
    <xf numFmtId="0" fontId="4" fillId="0" borderId="0" xfId="0" applyFont="1" applyBorder="1" applyAlignment="1" applyProtection="1">
      <alignment horizontal="left"/>
      <protection hidden="1"/>
    </xf>
    <xf numFmtId="0" fontId="4" fillId="0" borderId="0" xfId="0" applyFont="1" applyAlignment="1" applyProtection="1">
      <alignment horizontal="left"/>
      <protection hidden="1"/>
    </xf>
    <xf numFmtId="0" fontId="4" fillId="0" borderId="0" xfId="0" applyFont="1" applyBorder="1" applyAlignment="1" applyProtection="1">
      <alignment horizontal="left" wrapText="1"/>
      <protection hidden="1"/>
    </xf>
    <xf numFmtId="0" fontId="9" fillId="0" borderId="9" xfId="1" applyFont="1" applyBorder="1" applyAlignment="1" applyProtection="1">
      <alignment horizontal="left"/>
      <protection hidden="1"/>
    </xf>
    <xf numFmtId="0" fontId="3" fillId="2" borderId="2" xfId="0" applyFont="1"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2" fillId="0" borderId="2" xfId="0" applyFont="1" applyBorder="1" applyAlignment="1" applyProtection="1">
      <alignment horizontal="left"/>
      <protection hidden="1"/>
    </xf>
    <xf numFmtId="0" fontId="2" fillId="0" borderId="4" xfId="0" applyFont="1" applyBorder="1" applyAlignment="1" applyProtection="1">
      <alignment horizontal="left"/>
      <protection hidden="1"/>
    </xf>
    <xf numFmtId="0" fontId="2" fillId="0" borderId="2" xfId="0" applyFont="1" applyBorder="1" applyAlignment="1" applyProtection="1">
      <alignment horizontal="left" wrapText="1"/>
      <protection hidden="1"/>
    </xf>
    <xf numFmtId="0" fontId="2" fillId="0" borderId="4" xfId="0" applyFont="1" applyBorder="1" applyAlignment="1" applyProtection="1">
      <alignment horizontal="left" wrapText="1"/>
      <protection hidden="1"/>
    </xf>
    <xf numFmtId="0" fontId="1" fillId="0" borderId="0" xfId="0" applyFont="1" applyAlignment="1">
      <alignment horizontal="left" wrapText="1"/>
    </xf>
    <xf numFmtId="0" fontId="3" fillId="2" borderId="5" xfId="0" applyFont="1" applyFill="1" applyBorder="1" applyAlignment="1" applyProtection="1">
      <alignment horizontal="center"/>
      <protection hidden="1"/>
    </xf>
    <xf numFmtId="0" fontId="3" fillId="2" borderId="10"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5"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0" fontId="3" fillId="2" borderId="5" xfId="0"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4"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2" fillId="0" borderId="0" xfId="0" applyFont="1" applyAlignment="1" applyProtection="1">
      <alignment horizontal="left"/>
      <protection hidden="1"/>
    </xf>
    <xf numFmtId="0" fontId="2" fillId="0" borderId="0" xfId="0" applyFont="1" applyBorder="1" applyAlignment="1" applyProtection="1">
      <alignment horizontal="left"/>
      <protection hidden="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1" xfId="0" applyFont="1" applyFill="1" applyBorder="1" applyAlignment="1">
      <alignment horizontal="center" vertical="center"/>
    </xf>
  </cellXfs>
  <cellStyles count="2">
    <cellStyle name="Hyperlink" xfId="1" builtinId="8"/>
    <cellStyle name="Normal" xfId="0" builtinId="0"/>
  </cellStyles>
  <dxfs count="47">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val="0"/>
        <color theme="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624416</xdr:colOff>
      <xdr:row>4</xdr:row>
      <xdr:rowOff>10583</xdr:rowOff>
    </xdr:from>
    <xdr:to>
      <xdr:col>6</xdr:col>
      <xdr:colOff>1045283</xdr:colOff>
      <xdr:row>8</xdr:row>
      <xdr:rowOff>44201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6916" y="211666"/>
          <a:ext cx="1235784" cy="837952"/>
        </a:xfrm>
        <a:prstGeom prst="rect">
          <a:avLst/>
        </a:prstGeom>
      </xdr:spPr>
    </xdr:pic>
    <xdr:clientData/>
  </xdr:twoCellAnchor>
  <xdr:twoCellAnchor editAs="oneCell">
    <xdr:from>
      <xdr:col>3</xdr:col>
      <xdr:colOff>1238254</xdr:colOff>
      <xdr:row>4</xdr:row>
      <xdr:rowOff>10595</xdr:rowOff>
    </xdr:from>
    <xdr:to>
      <xdr:col>5</xdr:col>
      <xdr:colOff>530441</xdr:colOff>
      <xdr:row>8</xdr:row>
      <xdr:rowOff>69746</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2671" y="211678"/>
          <a:ext cx="2160270" cy="863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1343025</xdr:colOff>
      <xdr:row>0</xdr:row>
      <xdr:rowOff>38100</xdr:rowOff>
    </xdr:from>
    <xdr:to>
      <xdr:col>6</xdr:col>
      <xdr:colOff>36441</xdr:colOff>
      <xdr:row>3</xdr:row>
      <xdr:rowOff>123825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38100"/>
          <a:ext cx="1208016" cy="771525"/>
        </a:xfrm>
        <a:prstGeom prst="rect">
          <a:avLst/>
        </a:prstGeom>
      </xdr:spPr>
    </xdr:pic>
    <xdr:clientData/>
  </xdr:twoCellAnchor>
  <xdr:twoCellAnchor editAs="oneCell">
    <xdr:from>
      <xdr:col>2</xdr:col>
      <xdr:colOff>2362205</xdr:colOff>
      <xdr:row>0</xdr:row>
      <xdr:rowOff>66686</xdr:rowOff>
    </xdr:from>
    <xdr:to>
      <xdr:col>4</xdr:col>
      <xdr:colOff>1093475</xdr:colOff>
      <xdr:row>4</xdr:row>
      <xdr:rowOff>44346</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4680" y="66686"/>
          <a:ext cx="2160270" cy="863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6</xdr:col>
      <xdr:colOff>45966</xdr:colOff>
      <xdr:row>4</xdr:row>
      <xdr:rowOff>171450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200025"/>
          <a:ext cx="1255641" cy="771525"/>
        </a:xfrm>
        <a:prstGeom prst="rect">
          <a:avLst/>
        </a:prstGeom>
      </xdr:spPr>
    </xdr:pic>
    <xdr:clientData/>
  </xdr:twoCellAnchor>
  <xdr:twoCellAnchor editAs="oneCell">
    <xdr:from>
      <xdr:col>2</xdr:col>
      <xdr:colOff>2752730</xdr:colOff>
      <xdr:row>1</xdr:row>
      <xdr:rowOff>11</xdr:rowOff>
    </xdr:from>
    <xdr:to>
      <xdr:col>4</xdr:col>
      <xdr:colOff>940846</xdr:colOff>
      <xdr:row>5</xdr:row>
      <xdr:rowOff>51883</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30" y="200036"/>
          <a:ext cx="2131466" cy="8519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4:I82"/>
  <sheetViews>
    <sheetView tabSelected="1" topLeftCell="A46" zoomScale="90" zoomScaleNormal="90" workbookViewId="0">
      <selection activeCell="C61" sqref="C61"/>
    </sheetView>
  </sheetViews>
  <sheetFormatPr defaultRowHeight="15.75" x14ac:dyDescent="0.25"/>
  <cols>
    <col min="1" max="1" width="3.5703125" style="19" customWidth="1"/>
    <col min="2" max="3" width="41" style="19" customWidth="1"/>
    <col min="4" max="4" width="25" style="19" customWidth="1"/>
    <col min="5" max="5" width="18" style="19" customWidth="1"/>
    <col min="6" max="6" width="12.28515625" style="19" bestFit="1" customWidth="1"/>
    <col min="7" max="7" width="21.28515625" style="19" customWidth="1"/>
    <col min="8" max="8" width="11.28515625" style="19" customWidth="1"/>
    <col min="9" max="9" width="25.7109375" style="19" customWidth="1"/>
    <col min="10" max="257" width="9.140625" style="19"/>
    <col min="258" max="258" width="32.140625" style="19" bestFit="1" customWidth="1"/>
    <col min="259" max="259" width="21.42578125" style="19" bestFit="1" customWidth="1"/>
    <col min="260" max="260" width="11.5703125" style="19" bestFit="1" customWidth="1"/>
    <col min="261" max="261" width="12.28515625" style="19" bestFit="1" customWidth="1"/>
    <col min="262" max="262" width="10.5703125" style="19" bestFit="1" customWidth="1"/>
    <col min="263" max="264" width="9.140625" style="19"/>
    <col min="265" max="265" width="15.85546875" style="19" customWidth="1"/>
    <col min="266" max="513" width="9.140625" style="19"/>
    <col min="514" max="514" width="32.140625" style="19" bestFit="1" customWidth="1"/>
    <col min="515" max="515" width="21.42578125" style="19" bestFit="1" customWidth="1"/>
    <col min="516" max="516" width="11.5703125" style="19" bestFit="1" customWidth="1"/>
    <col min="517" max="517" width="12.28515625" style="19" bestFit="1" customWidth="1"/>
    <col min="518" max="518" width="10.5703125" style="19" bestFit="1" customWidth="1"/>
    <col min="519" max="520" width="9.140625" style="19"/>
    <col min="521" max="521" width="15.85546875" style="19" customWidth="1"/>
    <col min="522" max="769" width="9.140625" style="19"/>
    <col min="770" max="770" width="32.140625" style="19" bestFit="1" customWidth="1"/>
    <col min="771" max="771" width="21.42578125" style="19" bestFit="1" customWidth="1"/>
    <col min="772" max="772" width="11.5703125" style="19" bestFit="1" customWidth="1"/>
    <col min="773" max="773" width="12.28515625" style="19" bestFit="1" customWidth="1"/>
    <col min="774" max="774" width="10.5703125" style="19" bestFit="1" customWidth="1"/>
    <col min="775" max="776" width="9.140625" style="19"/>
    <col min="777" max="777" width="15.85546875" style="19" customWidth="1"/>
    <col min="778" max="1025" width="9.140625" style="19"/>
    <col min="1026" max="1026" width="32.140625" style="19" bestFit="1" customWidth="1"/>
    <col min="1027" max="1027" width="21.42578125" style="19" bestFit="1" customWidth="1"/>
    <col min="1028" max="1028" width="11.5703125" style="19" bestFit="1" customWidth="1"/>
    <col min="1029" max="1029" width="12.28515625" style="19" bestFit="1" customWidth="1"/>
    <col min="1030" max="1030" width="10.5703125" style="19" bestFit="1" customWidth="1"/>
    <col min="1031" max="1032" width="9.140625" style="19"/>
    <col min="1033" max="1033" width="15.85546875" style="19" customWidth="1"/>
    <col min="1034" max="1281" width="9.140625" style="19"/>
    <col min="1282" max="1282" width="32.140625" style="19" bestFit="1" customWidth="1"/>
    <col min="1283" max="1283" width="21.42578125" style="19" bestFit="1" customWidth="1"/>
    <col min="1284" max="1284" width="11.5703125" style="19" bestFit="1" customWidth="1"/>
    <col min="1285" max="1285" width="12.28515625" style="19" bestFit="1" customWidth="1"/>
    <col min="1286" max="1286" width="10.5703125" style="19" bestFit="1" customWidth="1"/>
    <col min="1287" max="1288" width="9.140625" style="19"/>
    <col min="1289" max="1289" width="15.85546875" style="19" customWidth="1"/>
    <col min="1290" max="1537" width="9.140625" style="19"/>
    <col min="1538" max="1538" width="32.140625" style="19" bestFit="1" customWidth="1"/>
    <col min="1539" max="1539" width="21.42578125" style="19" bestFit="1" customWidth="1"/>
    <col min="1540" max="1540" width="11.5703125" style="19" bestFit="1" customWidth="1"/>
    <col min="1541" max="1541" width="12.28515625" style="19" bestFit="1" customWidth="1"/>
    <col min="1542" max="1542" width="10.5703125" style="19" bestFit="1" customWidth="1"/>
    <col min="1543" max="1544" width="9.140625" style="19"/>
    <col min="1545" max="1545" width="15.85546875" style="19" customWidth="1"/>
    <col min="1546" max="1793" width="9.140625" style="19"/>
    <col min="1794" max="1794" width="32.140625" style="19" bestFit="1" customWidth="1"/>
    <col min="1795" max="1795" width="21.42578125" style="19" bestFit="1" customWidth="1"/>
    <col min="1796" max="1796" width="11.5703125" style="19" bestFit="1" customWidth="1"/>
    <col min="1797" max="1797" width="12.28515625" style="19" bestFit="1" customWidth="1"/>
    <col min="1798" max="1798" width="10.5703125" style="19" bestFit="1" customWidth="1"/>
    <col min="1799" max="1800" width="9.140625" style="19"/>
    <col min="1801" max="1801" width="15.85546875" style="19" customWidth="1"/>
    <col min="1802" max="2049" width="9.140625" style="19"/>
    <col min="2050" max="2050" width="32.140625" style="19" bestFit="1" customWidth="1"/>
    <col min="2051" max="2051" width="21.42578125" style="19" bestFit="1" customWidth="1"/>
    <col min="2052" max="2052" width="11.5703125" style="19" bestFit="1" customWidth="1"/>
    <col min="2053" max="2053" width="12.28515625" style="19" bestFit="1" customWidth="1"/>
    <col min="2054" max="2054" width="10.5703125" style="19" bestFit="1" customWidth="1"/>
    <col min="2055" max="2056" width="9.140625" style="19"/>
    <col min="2057" max="2057" width="15.85546875" style="19" customWidth="1"/>
    <col min="2058" max="2305" width="9.140625" style="19"/>
    <col min="2306" max="2306" width="32.140625" style="19" bestFit="1" customWidth="1"/>
    <col min="2307" max="2307" width="21.42578125" style="19" bestFit="1" customWidth="1"/>
    <col min="2308" max="2308" width="11.5703125" style="19" bestFit="1" customWidth="1"/>
    <col min="2309" max="2309" width="12.28515625" style="19" bestFit="1" customWidth="1"/>
    <col min="2310" max="2310" width="10.5703125" style="19" bestFit="1" customWidth="1"/>
    <col min="2311" max="2312" width="9.140625" style="19"/>
    <col min="2313" max="2313" width="15.85546875" style="19" customWidth="1"/>
    <col min="2314" max="2561" width="9.140625" style="19"/>
    <col min="2562" max="2562" width="32.140625" style="19" bestFit="1" customWidth="1"/>
    <col min="2563" max="2563" width="21.42578125" style="19" bestFit="1" customWidth="1"/>
    <col min="2564" max="2564" width="11.5703125" style="19" bestFit="1" customWidth="1"/>
    <col min="2565" max="2565" width="12.28515625" style="19" bestFit="1" customWidth="1"/>
    <col min="2566" max="2566" width="10.5703125" style="19" bestFit="1" customWidth="1"/>
    <col min="2567" max="2568" width="9.140625" style="19"/>
    <col min="2569" max="2569" width="15.85546875" style="19" customWidth="1"/>
    <col min="2570" max="2817" width="9.140625" style="19"/>
    <col min="2818" max="2818" width="32.140625" style="19" bestFit="1" customWidth="1"/>
    <col min="2819" max="2819" width="21.42578125" style="19" bestFit="1" customWidth="1"/>
    <col min="2820" max="2820" width="11.5703125" style="19" bestFit="1" customWidth="1"/>
    <col min="2821" max="2821" width="12.28515625" style="19" bestFit="1" customWidth="1"/>
    <col min="2822" max="2822" width="10.5703125" style="19" bestFit="1" customWidth="1"/>
    <col min="2823" max="2824" width="9.140625" style="19"/>
    <col min="2825" max="2825" width="15.85546875" style="19" customWidth="1"/>
    <col min="2826" max="3073" width="9.140625" style="19"/>
    <col min="3074" max="3074" width="32.140625" style="19" bestFit="1" customWidth="1"/>
    <col min="3075" max="3075" width="21.42578125" style="19" bestFit="1" customWidth="1"/>
    <col min="3076" max="3076" width="11.5703125" style="19" bestFit="1" customWidth="1"/>
    <col min="3077" max="3077" width="12.28515625" style="19" bestFit="1" customWidth="1"/>
    <col min="3078" max="3078" width="10.5703125" style="19" bestFit="1" customWidth="1"/>
    <col min="3079" max="3080" width="9.140625" style="19"/>
    <col min="3081" max="3081" width="15.85546875" style="19" customWidth="1"/>
    <col min="3082" max="3329" width="9.140625" style="19"/>
    <col min="3330" max="3330" width="32.140625" style="19" bestFit="1" customWidth="1"/>
    <col min="3331" max="3331" width="21.42578125" style="19" bestFit="1" customWidth="1"/>
    <col min="3332" max="3332" width="11.5703125" style="19" bestFit="1" customWidth="1"/>
    <col min="3333" max="3333" width="12.28515625" style="19" bestFit="1" customWidth="1"/>
    <col min="3334" max="3334" width="10.5703125" style="19" bestFit="1" customWidth="1"/>
    <col min="3335" max="3336" width="9.140625" style="19"/>
    <col min="3337" max="3337" width="15.85546875" style="19" customWidth="1"/>
    <col min="3338" max="3585" width="9.140625" style="19"/>
    <col min="3586" max="3586" width="32.140625" style="19" bestFit="1" customWidth="1"/>
    <col min="3587" max="3587" width="21.42578125" style="19" bestFit="1" customWidth="1"/>
    <col min="3588" max="3588" width="11.5703125" style="19" bestFit="1" customWidth="1"/>
    <col min="3589" max="3589" width="12.28515625" style="19" bestFit="1" customWidth="1"/>
    <col min="3590" max="3590" width="10.5703125" style="19" bestFit="1" customWidth="1"/>
    <col min="3591" max="3592" width="9.140625" style="19"/>
    <col min="3593" max="3593" width="15.85546875" style="19" customWidth="1"/>
    <col min="3594" max="3841" width="9.140625" style="19"/>
    <col min="3842" max="3842" width="32.140625" style="19" bestFit="1" customWidth="1"/>
    <col min="3843" max="3843" width="21.42578125" style="19" bestFit="1" customWidth="1"/>
    <col min="3844" max="3844" width="11.5703125" style="19" bestFit="1" customWidth="1"/>
    <col min="3845" max="3845" width="12.28515625" style="19" bestFit="1" customWidth="1"/>
    <col min="3846" max="3846" width="10.5703125" style="19" bestFit="1" customWidth="1"/>
    <col min="3847" max="3848" width="9.140625" style="19"/>
    <col min="3849" max="3849" width="15.85546875" style="19" customWidth="1"/>
    <col min="3850" max="4097" width="9.140625" style="19"/>
    <col min="4098" max="4098" width="32.140625" style="19" bestFit="1" customWidth="1"/>
    <col min="4099" max="4099" width="21.42578125" style="19" bestFit="1" customWidth="1"/>
    <col min="4100" max="4100" width="11.5703125" style="19" bestFit="1" customWidth="1"/>
    <col min="4101" max="4101" width="12.28515625" style="19" bestFit="1" customWidth="1"/>
    <col min="4102" max="4102" width="10.5703125" style="19" bestFit="1" customWidth="1"/>
    <col min="4103" max="4104" width="9.140625" style="19"/>
    <col min="4105" max="4105" width="15.85546875" style="19" customWidth="1"/>
    <col min="4106" max="4353" width="9.140625" style="19"/>
    <col min="4354" max="4354" width="32.140625" style="19" bestFit="1" customWidth="1"/>
    <col min="4355" max="4355" width="21.42578125" style="19" bestFit="1" customWidth="1"/>
    <col min="4356" max="4356" width="11.5703125" style="19" bestFit="1" customWidth="1"/>
    <col min="4357" max="4357" width="12.28515625" style="19" bestFit="1" customWidth="1"/>
    <col min="4358" max="4358" width="10.5703125" style="19" bestFit="1" customWidth="1"/>
    <col min="4359" max="4360" width="9.140625" style="19"/>
    <col min="4361" max="4361" width="15.85546875" style="19" customWidth="1"/>
    <col min="4362" max="4609" width="9.140625" style="19"/>
    <col min="4610" max="4610" width="32.140625" style="19" bestFit="1" customWidth="1"/>
    <col min="4611" max="4611" width="21.42578125" style="19" bestFit="1" customWidth="1"/>
    <col min="4612" max="4612" width="11.5703125" style="19" bestFit="1" customWidth="1"/>
    <col min="4613" max="4613" width="12.28515625" style="19" bestFit="1" customWidth="1"/>
    <col min="4614" max="4614" width="10.5703125" style="19" bestFit="1" customWidth="1"/>
    <col min="4615" max="4616" width="9.140625" style="19"/>
    <col min="4617" max="4617" width="15.85546875" style="19" customWidth="1"/>
    <col min="4618" max="4865" width="9.140625" style="19"/>
    <col min="4866" max="4866" width="32.140625" style="19" bestFit="1" customWidth="1"/>
    <col min="4867" max="4867" width="21.42578125" style="19" bestFit="1" customWidth="1"/>
    <col min="4868" max="4868" width="11.5703125" style="19" bestFit="1" customWidth="1"/>
    <col min="4869" max="4869" width="12.28515625" style="19" bestFit="1" customWidth="1"/>
    <col min="4870" max="4870" width="10.5703125" style="19" bestFit="1" customWidth="1"/>
    <col min="4871" max="4872" width="9.140625" style="19"/>
    <col min="4873" max="4873" width="15.85546875" style="19" customWidth="1"/>
    <col min="4874" max="5121" width="9.140625" style="19"/>
    <col min="5122" max="5122" width="32.140625" style="19" bestFit="1" customWidth="1"/>
    <col min="5123" max="5123" width="21.42578125" style="19" bestFit="1" customWidth="1"/>
    <col min="5124" max="5124" width="11.5703125" style="19" bestFit="1" customWidth="1"/>
    <col min="5125" max="5125" width="12.28515625" style="19" bestFit="1" customWidth="1"/>
    <col min="5126" max="5126" width="10.5703125" style="19" bestFit="1" customWidth="1"/>
    <col min="5127" max="5128" width="9.140625" style="19"/>
    <col min="5129" max="5129" width="15.85546875" style="19" customWidth="1"/>
    <col min="5130" max="5377" width="9.140625" style="19"/>
    <col min="5378" max="5378" width="32.140625" style="19" bestFit="1" customWidth="1"/>
    <col min="5379" max="5379" width="21.42578125" style="19" bestFit="1" customWidth="1"/>
    <col min="5380" max="5380" width="11.5703125" style="19" bestFit="1" customWidth="1"/>
    <col min="5381" max="5381" width="12.28515625" style="19" bestFit="1" customWidth="1"/>
    <col min="5382" max="5382" width="10.5703125" style="19" bestFit="1" customWidth="1"/>
    <col min="5383" max="5384" width="9.140625" style="19"/>
    <col min="5385" max="5385" width="15.85546875" style="19" customWidth="1"/>
    <col min="5386" max="5633" width="9.140625" style="19"/>
    <col min="5634" max="5634" width="32.140625" style="19" bestFit="1" customWidth="1"/>
    <col min="5635" max="5635" width="21.42578125" style="19" bestFit="1" customWidth="1"/>
    <col min="5636" max="5636" width="11.5703125" style="19" bestFit="1" customWidth="1"/>
    <col min="5637" max="5637" width="12.28515625" style="19" bestFit="1" customWidth="1"/>
    <col min="5638" max="5638" width="10.5703125" style="19" bestFit="1" customWidth="1"/>
    <col min="5639" max="5640" width="9.140625" style="19"/>
    <col min="5641" max="5641" width="15.85546875" style="19" customWidth="1"/>
    <col min="5642" max="5889" width="9.140625" style="19"/>
    <col min="5890" max="5890" width="32.140625" style="19" bestFit="1" customWidth="1"/>
    <col min="5891" max="5891" width="21.42578125" style="19" bestFit="1" customWidth="1"/>
    <col min="5892" max="5892" width="11.5703125" style="19" bestFit="1" customWidth="1"/>
    <col min="5893" max="5893" width="12.28515625" style="19" bestFit="1" customWidth="1"/>
    <col min="5894" max="5894" width="10.5703125" style="19" bestFit="1" customWidth="1"/>
    <col min="5895" max="5896" width="9.140625" style="19"/>
    <col min="5897" max="5897" width="15.85546875" style="19" customWidth="1"/>
    <col min="5898" max="6145" width="9.140625" style="19"/>
    <col min="6146" max="6146" width="32.140625" style="19" bestFit="1" customWidth="1"/>
    <col min="6147" max="6147" width="21.42578125" style="19" bestFit="1" customWidth="1"/>
    <col min="6148" max="6148" width="11.5703125" style="19" bestFit="1" customWidth="1"/>
    <col min="6149" max="6149" width="12.28515625" style="19" bestFit="1" customWidth="1"/>
    <col min="6150" max="6150" width="10.5703125" style="19" bestFit="1" customWidth="1"/>
    <col min="6151" max="6152" width="9.140625" style="19"/>
    <col min="6153" max="6153" width="15.85546875" style="19" customWidth="1"/>
    <col min="6154" max="6401" width="9.140625" style="19"/>
    <col min="6402" max="6402" width="32.140625" style="19" bestFit="1" customWidth="1"/>
    <col min="6403" max="6403" width="21.42578125" style="19" bestFit="1" customWidth="1"/>
    <col min="6404" max="6404" width="11.5703125" style="19" bestFit="1" customWidth="1"/>
    <col min="6405" max="6405" width="12.28515625" style="19" bestFit="1" customWidth="1"/>
    <col min="6406" max="6406" width="10.5703125" style="19" bestFit="1" customWidth="1"/>
    <col min="6407" max="6408" width="9.140625" style="19"/>
    <col min="6409" max="6409" width="15.85546875" style="19" customWidth="1"/>
    <col min="6410" max="6657" width="9.140625" style="19"/>
    <col min="6658" max="6658" width="32.140625" style="19" bestFit="1" customWidth="1"/>
    <col min="6659" max="6659" width="21.42578125" style="19" bestFit="1" customWidth="1"/>
    <col min="6660" max="6660" width="11.5703125" style="19" bestFit="1" customWidth="1"/>
    <col min="6661" max="6661" width="12.28515625" style="19" bestFit="1" customWidth="1"/>
    <col min="6662" max="6662" width="10.5703125" style="19" bestFit="1" customWidth="1"/>
    <col min="6663" max="6664" width="9.140625" style="19"/>
    <col min="6665" max="6665" width="15.85546875" style="19" customWidth="1"/>
    <col min="6666" max="6913" width="9.140625" style="19"/>
    <col min="6914" max="6914" width="32.140625" style="19" bestFit="1" customWidth="1"/>
    <col min="6915" max="6915" width="21.42578125" style="19" bestFit="1" customWidth="1"/>
    <col min="6916" max="6916" width="11.5703125" style="19" bestFit="1" customWidth="1"/>
    <col min="6917" max="6917" width="12.28515625" style="19" bestFit="1" customWidth="1"/>
    <col min="6918" max="6918" width="10.5703125" style="19" bestFit="1" customWidth="1"/>
    <col min="6919" max="6920" width="9.140625" style="19"/>
    <col min="6921" max="6921" width="15.85546875" style="19" customWidth="1"/>
    <col min="6922" max="7169" width="9.140625" style="19"/>
    <col min="7170" max="7170" width="32.140625" style="19" bestFit="1" customWidth="1"/>
    <col min="7171" max="7171" width="21.42578125" style="19" bestFit="1" customWidth="1"/>
    <col min="7172" max="7172" width="11.5703125" style="19" bestFit="1" customWidth="1"/>
    <col min="7173" max="7173" width="12.28515625" style="19" bestFit="1" customWidth="1"/>
    <col min="7174" max="7174" width="10.5703125" style="19" bestFit="1" customWidth="1"/>
    <col min="7175" max="7176" width="9.140625" style="19"/>
    <col min="7177" max="7177" width="15.85546875" style="19" customWidth="1"/>
    <col min="7178" max="7425" width="9.140625" style="19"/>
    <col min="7426" max="7426" width="32.140625" style="19" bestFit="1" customWidth="1"/>
    <col min="7427" max="7427" width="21.42578125" style="19" bestFit="1" customWidth="1"/>
    <col min="7428" max="7428" width="11.5703125" style="19" bestFit="1" customWidth="1"/>
    <col min="7429" max="7429" width="12.28515625" style="19" bestFit="1" customWidth="1"/>
    <col min="7430" max="7430" width="10.5703125" style="19" bestFit="1" customWidth="1"/>
    <col min="7431" max="7432" width="9.140625" style="19"/>
    <col min="7433" max="7433" width="15.85546875" style="19" customWidth="1"/>
    <col min="7434" max="7681" width="9.140625" style="19"/>
    <col min="7682" max="7682" width="32.140625" style="19" bestFit="1" customWidth="1"/>
    <col min="7683" max="7683" width="21.42578125" style="19" bestFit="1" customWidth="1"/>
    <col min="7684" max="7684" width="11.5703125" style="19" bestFit="1" customWidth="1"/>
    <col min="7685" max="7685" width="12.28515625" style="19" bestFit="1" customWidth="1"/>
    <col min="7686" max="7686" width="10.5703125" style="19" bestFit="1" customWidth="1"/>
    <col min="7687" max="7688" width="9.140625" style="19"/>
    <col min="7689" max="7689" width="15.85546875" style="19" customWidth="1"/>
    <col min="7690" max="7937" width="9.140625" style="19"/>
    <col min="7938" max="7938" width="32.140625" style="19" bestFit="1" customWidth="1"/>
    <col min="7939" max="7939" width="21.42578125" style="19" bestFit="1" customWidth="1"/>
    <col min="7940" max="7940" width="11.5703125" style="19" bestFit="1" customWidth="1"/>
    <col min="7941" max="7941" width="12.28515625" style="19" bestFit="1" customWidth="1"/>
    <col min="7942" max="7942" width="10.5703125" style="19" bestFit="1" customWidth="1"/>
    <col min="7943" max="7944" width="9.140625" style="19"/>
    <col min="7945" max="7945" width="15.85546875" style="19" customWidth="1"/>
    <col min="7946" max="8193" width="9.140625" style="19"/>
    <col min="8194" max="8194" width="32.140625" style="19" bestFit="1" customWidth="1"/>
    <col min="8195" max="8195" width="21.42578125" style="19" bestFit="1" customWidth="1"/>
    <col min="8196" max="8196" width="11.5703125" style="19" bestFit="1" customWidth="1"/>
    <col min="8197" max="8197" width="12.28515625" style="19" bestFit="1" customWidth="1"/>
    <col min="8198" max="8198" width="10.5703125" style="19" bestFit="1" customWidth="1"/>
    <col min="8199" max="8200" width="9.140625" style="19"/>
    <col min="8201" max="8201" width="15.85546875" style="19" customWidth="1"/>
    <col min="8202" max="8449" width="9.140625" style="19"/>
    <col min="8450" max="8450" width="32.140625" style="19" bestFit="1" customWidth="1"/>
    <col min="8451" max="8451" width="21.42578125" style="19" bestFit="1" customWidth="1"/>
    <col min="8452" max="8452" width="11.5703125" style="19" bestFit="1" customWidth="1"/>
    <col min="8453" max="8453" width="12.28515625" style="19" bestFit="1" customWidth="1"/>
    <col min="8454" max="8454" width="10.5703125" style="19" bestFit="1" customWidth="1"/>
    <col min="8455" max="8456" width="9.140625" style="19"/>
    <col min="8457" max="8457" width="15.85546875" style="19" customWidth="1"/>
    <col min="8458" max="8705" width="9.140625" style="19"/>
    <col min="8706" max="8706" width="32.140625" style="19" bestFit="1" customWidth="1"/>
    <col min="8707" max="8707" width="21.42578125" style="19" bestFit="1" customWidth="1"/>
    <col min="8708" max="8708" width="11.5703125" style="19" bestFit="1" customWidth="1"/>
    <col min="8709" max="8709" width="12.28515625" style="19" bestFit="1" customWidth="1"/>
    <col min="8710" max="8710" width="10.5703125" style="19" bestFit="1" customWidth="1"/>
    <col min="8711" max="8712" width="9.140625" style="19"/>
    <col min="8713" max="8713" width="15.85546875" style="19" customWidth="1"/>
    <col min="8714" max="8961" width="9.140625" style="19"/>
    <col min="8962" max="8962" width="32.140625" style="19" bestFit="1" customWidth="1"/>
    <col min="8963" max="8963" width="21.42578125" style="19" bestFit="1" customWidth="1"/>
    <col min="8964" max="8964" width="11.5703125" style="19" bestFit="1" customWidth="1"/>
    <col min="8965" max="8965" width="12.28515625" style="19" bestFit="1" customWidth="1"/>
    <col min="8966" max="8966" width="10.5703125" style="19" bestFit="1" customWidth="1"/>
    <col min="8967" max="8968" width="9.140625" style="19"/>
    <col min="8969" max="8969" width="15.85546875" style="19" customWidth="1"/>
    <col min="8970" max="9217" width="9.140625" style="19"/>
    <col min="9218" max="9218" width="32.140625" style="19" bestFit="1" customWidth="1"/>
    <col min="9219" max="9219" width="21.42578125" style="19" bestFit="1" customWidth="1"/>
    <col min="9220" max="9220" width="11.5703125" style="19" bestFit="1" customWidth="1"/>
    <col min="9221" max="9221" width="12.28515625" style="19" bestFit="1" customWidth="1"/>
    <col min="9222" max="9222" width="10.5703125" style="19" bestFit="1" customWidth="1"/>
    <col min="9223" max="9224" width="9.140625" style="19"/>
    <col min="9225" max="9225" width="15.85546875" style="19" customWidth="1"/>
    <col min="9226" max="9473" width="9.140625" style="19"/>
    <col min="9474" max="9474" width="32.140625" style="19" bestFit="1" customWidth="1"/>
    <col min="9475" max="9475" width="21.42578125" style="19" bestFit="1" customWidth="1"/>
    <col min="9476" max="9476" width="11.5703125" style="19" bestFit="1" customWidth="1"/>
    <col min="9477" max="9477" width="12.28515625" style="19" bestFit="1" customWidth="1"/>
    <col min="9478" max="9478" width="10.5703125" style="19" bestFit="1" customWidth="1"/>
    <col min="9479" max="9480" width="9.140625" style="19"/>
    <col min="9481" max="9481" width="15.85546875" style="19" customWidth="1"/>
    <col min="9482" max="9729" width="9.140625" style="19"/>
    <col min="9730" max="9730" width="32.140625" style="19" bestFit="1" customWidth="1"/>
    <col min="9731" max="9731" width="21.42578125" style="19" bestFit="1" customWidth="1"/>
    <col min="9732" max="9732" width="11.5703125" style="19" bestFit="1" customWidth="1"/>
    <col min="9733" max="9733" width="12.28515625" style="19" bestFit="1" customWidth="1"/>
    <col min="9734" max="9734" width="10.5703125" style="19" bestFit="1" customWidth="1"/>
    <col min="9735" max="9736" width="9.140625" style="19"/>
    <col min="9737" max="9737" width="15.85546875" style="19" customWidth="1"/>
    <col min="9738" max="9985" width="9.140625" style="19"/>
    <col min="9986" max="9986" width="32.140625" style="19" bestFit="1" customWidth="1"/>
    <col min="9987" max="9987" width="21.42578125" style="19" bestFit="1" customWidth="1"/>
    <col min="9988" max="9988" width="11.5703125" style="19" bestFit="1" customWidth="1"/>
    <col min="9989" max="9989" width="12.28515625" style="19" bestFit="1" customWidth="1"/>
    <col min="9990" max="9990" width="10.5703125" style="19" bestFit="1" customWidth="1"/>
    <col min="9991" max="9992" width="9.140625" style="19"/>
    <col min="9993" max="9993" width="15.85546875" style="19" customWidth="1"/>
    <col min="9994" max="10241" width="9.140625" style="19"/>
    <col min="10242" max="10242" width="32.140625" style="19" bestFit="1" customWidth="1"/>
    <col min="10243" max="10243" width="21.42578125" style="19" bestFit="1" customWidth="1"/>
    <col min="10244" max="10244" width="11.5703125" style="19" bestFit="1" customWidth="1"/>
    <col min="10245" max="10245" width="12.28515625" style="19" bestFit="1" customWidth="1"/>
    <col min="10246" max="10246" width="10.5703125" style="19" bestFit="1" customWidth="1"/>
    <col min="10247" max="10248" width="9.140625" style="19"/>
    <col min="10249" max="10249" width="15.85546875" style="19" customWidth="1"/>
    <col min="10250" max="10497" width="9.140625" style="19"/>
    <col min="10498" max="10498" width="32.140625" style="19" bestFit="1" customWidth="1"/>
    <col min="10499" max="10499" width="21.42578125" style="19" bestFit="1" customWidth="1"/>
    <col min="10500" max="10500" width="11.5703125" style="19" bestFit="1" customWidth="1"/>
    <col min="10501" max="10501" width="12.28515625" style="19" bestFit="1" customWidth="1"/>
    <col min="10502" max="10502" width="10.5703125" style="19" bestFit="1" customWidth="1"/>
    <col min="10503" max="10504" width="9.140625" style="19"/>
    <col min="10505" max="10505" width="15.85546875" style="19" customWidth="1"/>
    <col min="10506" max="10753" width="9.140625" style="19"/>
    <col min="10754" max="10754" width="32.140625" style="19" bestFit="1" customWidth="1"/>
    <col min="10755" max="10755" width="21.42578125" style="19" bestFit="1" customWidth="1"/>
    <col min="10756" max="10756" width="11.5703125" style="19" bestFit="1" customWidth="1"/>
    <col min="10757" max="10757" width="12.28515625" style="19" bestFit="1" customWidth="1"/>
    <col min="10758" max="10758" width="10.5703125" style="19" bestFit="1" customWidth="1"/>
    <col min="10759" max="10760" width="9.140625" style="19"/>
    <col min="10761" max="10761" width="15.85546875" style="19" customWidth="1"/>
    <col min="10762" max="11009" width="9.140625" style="19"/>
    <col min="11010" max="11010" width="32.140625" style="19" bestFit="1" customWidth="1"/>
    <col min="11011" max="11011" width="21.42578125" style="19" bestFit="1" customWidth="1"/>
    <col min="11012" max="11012" width="11.5703125" style="19" bestFit="1" customWidth="1"/>
    <col min="11013" max="11013" width="12.28515625" style="19" bestFit="1" customWidth="1"/>
    <col min="11014" max="11014" width="10.5703125" style="19" bestFit="1" customWidth="1"/>
    <col min="11015" max="11016" width="9.140625" style="19"/>
    <col min="11017" max="11017" width="15.85546875" style="19" customWidth="1"/>
    <col min="11018" max="11265" width="9.140625" style="19"/>
    <col min="11266" max="11266" width="32.140625" style="19" bestFit="1" customWidth="1"/>
    <col min="11267" max="11267" width="21.42578125" style="19" bestFit="1" customWidth="1"/>
    <col min="11268" max="11268" width="11.5703125" style="19" bestFit="1" customWidth="1"/>
    <col min="11269" max="11269" width="12.28515625" style="19" bestFit="1" customWidth="1"/>
    <col min="11270" max="11270" width="10.5703125" style="19" bestFit="1" customWidth="1"/>
    <col min="11271" max="11272" width="9.140625" style="19"/>
    <col min="11273" max="11273" width="15.85546875" style="19" customWidth="1"/>
    <col min="11274" max="11521" width="9.140625" style="19"/>
    <col min="11522" max="11522" width="32.140625" style="19" bestFit="1" customWidth="1"/>
    <col min="11523" max="11523" width="21.42578125" style="19" bestFit="1" customWidth="1"/>
    <col min="11524" max="11524" width="11.5703125" style="19" bestFit="1" customWidth="1"/>
    <col min="11525" max="11525" width="12.28515625" style="19" bestFit="1" customWidth="1"/>
    <col min="11526" max="11526" width="10.5703125" style="19" bestFit="1" customWidth="1"/>
    <col min="11527" max="11528" width="9.140625" style="19"/>
    <col min="11529" max="11529" width="15.85546875" style="19" customWidth="1"/>
    <col min="11530" max="11777" width="9.140625" style="19"/>
    <col min="11778" max="11778" width="32.140625" style="19" bestFit="1" customWidth="1"/>
    <col min="11779" max="11779" width="21.42578125" style="19" bestFit="1" customWidth="1"/>
    <col min="11780" max="11780" width="11.5703125" style="19" bestFit="1" customWidth="1"/>
    <col min="11781" max="11781" width="12.28515625" style="19" bestFit="1" customWidth="1"/>
    <col min="11782" max="11782" width="10.5703125" style="19" bestFit="1" customWidth="1"/>
    <col min="11783" max="11784" width="9.140625" style="19"/>
    <col min="11785" max="11785" width="15.85546875" style="19" customWidth="1"/>
    <col min="11786" max="12033" width="9.140625" style="19"/>
    <col min="12034" max="12034" width="32.140625" style="19" bestFit="1" customWidth="1"/>
    <col min="12035" max="12035" width="21.42578125" style="19" bestFit="1" customWidth="1"/>
    <col min="12036" max="12036" width="11.5703125" style="19" bestFit="1" customWidth="1"/>
    <col min="12037" max="12037" width="12.28515625" style="19" bestFit="1" customWidth="1"/>
    <col min="12038" max="12038" width="10.5703125" style="19" bestFit="1" customWidth="1"/>
    <col min="12039" max="12040" width="9.140625" style="19"/>
    <col min="12041" max="12041" width="15.85546875" style="19" customWidth="1"/>
    <col min="12042" max="12289" width="9.140625" style="19"/>
    <col min="12290" max="12290" width="32.140625" style="19" bestFit="1" customWidth="1"/>
    <col min="12291" max="12291" width="21.42578125" style="19" bestFit="1" customWidth="1"/>
    <col min="12292" max="12292" width="11.5703125" style="19" bestFit="1" customWidth="1"/>
    <col min="12293" max="12293" width="12.28515625" style="19" bestFit="1" customWidth="1"/>
    <col min="12294" max="12294" width="10.5703125" style="19" bestFit="1" customWidth="1"/>
    <col min="12295" max="12296" width="9.140625" style="19"/>
    <col min="12297" max="12297" width="15.85546875" style="19" customWidth="1"/>
    <col min="12298" max="12545" width="9.140625" style="19"/>
    <col min="12546" max="12546" width="32.140625" style="19" bestFit="1" customWidth="1"/>
    <col min="12547" max="12547" width="21.42578125" style="19" bestFit="1" customWidth="1"/>
    <col min="12548" max="12548" width="11.5703125" style="19" bestFit="1" customWidth="1"/>
    <col min="12549" max="12549" width="12.28515625" style="19" bestFit="1" customWidth="1"/>
    <col min="12550" max="12550" width="10.5703125" style="19" bestFit="1" customWidth="1"/>
    <col min="12551" max="12552" width="9.140625" style="19"/>
    <col min="12553" max="12553" width="15.85546875" style="19" customWidth="1"/>
    <col min="12554" max="12801" width="9.140625" style="19"/>
    <col min="12802" max="12802" width="32.140625" style="19" bestFit="1" customWidth="1"/>
    <col min="12803" max="12803" width="21.42578125" style="19" bestFit="1" customWidth="1"/>
    <col min="12804" max="12804" width="11.5703125" style="19" bestFit="1" customWidth="1"/>
    <col min="12805" max="12805" width="12.28515625" style="19" bestFit="1" customWidth="1"/>
    <col min="12806" max="12806" width="10.5703125" style="19" bestFit="1" customWidth="1"/>
    <col min="12807" max="12808" width="9.140625" style="19"/>
    <col min="12809" max="12809" width="15.85546875" style="19" customWidth="1"/>
    <col min="12810" max="13057" width="9.140625" style="19"/>
    <col min="13058" max="13058" width="32.140625" style="19" bestFit="1" customWidth="1"/>
    <col min="13059" max="13059" width="21.42578125" style="19" bestFit="1" customWidth="1"/>
    <col min="13060" max="13060" width="11.5703125" style="19" bestFit="1" customWidth="1"/>
    <col min="13061" max="13061" width="12.28515625" style="19" bestFit="1" customWidth="1"/>
    <col min="13062" max="13062" width="10.5703125" style="19" bestFit="1" customWidth="1"/>
    <col min="13063" max="13064" width="9.140625" style="19"/>
    <col min="13065" max="13065" width="15.85546875" style="19" customWidth="1"/>
    <col min="13066" max="13313" width="9.140625" style="19"/>
    <col min="13314" max="13314" width="32.140625" style="19" bestFit="1" customWidth="1"/>
    <col min="13315" max="13315" width="21.42578125" style="19" bestFit="1" customWidth="1"/>
    <col min="13316" max="13316" width="11.5703125" style="19" bestFit="1" customWidth="1"/>
    <col min="13317" max="13317" width="12.28515625" style="19" bestFit="1" customWidth="1"/>
    <col min="13318" max="13318" width="10.5703125" style="19" bestFit="1" customWidth="1"/>
    <col min="13319" max="13320" width="9.140625" style="19"/>
    <col min="13321" max="13321" width="15.85546875" style="19" customWidth="1"/>
    <col min="13322" max="13569" width="9.140625" style="19"/>
    <col min="13570" max="13570" width="32.140625" style="19" bestFit="1" customWidth="1"/>
    <col min="13571" max="13571" width="21.42578125" style="19" bestFit="1" customWidth="1"/>
    <col min="13572" max="13572" width="11.5703125" style="19" bestFit="1" customWidth="1"/>
    <col min="13573" max="13573" width="12.28515625" style="19" bestFit="1" customWidth="1"/>
    <col min="13574" max="13574" width="10.5703125" style="19" bestFit="1" customWidth="1"/>
    <col min="13575" max="13576" width="9.140625" style="19"/>
    <col min="13577" max="13577" width="15.85546875" style="19" customWidth="1"/>
    <col min="13578" max="13825" width="9.140625" style="19"/>
    <col min="13826" max="13826" width="32.140625" style="19" bestFit="1" customWidth="1"/>
    <col min="13827" max="13827" width="21.42578125" style="19" bestFit="1" customWidth="1"/>
    <col min="13828" max="13828" width="11.5703125" style="19" bestFit="1" customWidth="1"/>
    <col min="13829" max="13829" width="12.28515625" style="19" bestFit="1" customWidth="1"/>
    <col min="13830" max="13830" width="10.5703125" style="19" bestFit="1" customWidth="1"/>
    <col min="13831" max="13832" width="9.140625" style="19"/>
    <col min="13833" max="13833" width="15.85546875" style="19" customWidth="1"/>
    <col min="13834" max="14081" width="9.140625" style="19"/>
    <col min="14082" max="14082" width="32.140625" style="19" bestFit="1" customWidth="1"/>
    <col min="14083" max="14083" width="21.42578125" style="19" bestFit="1" customWidth="1"/>
    <col min="14084" max="14084" width="11.5703125" style="19" bestFit="1" customWidth="1"/>
    <col min="14085" max="14085" width="12.28515625" style="19" bestFit="1" customWidth="1"/>
    <col min="14086" max="14086" width="10.5703125" style="19" bestFit="1" customWidth="1"/>
    <col min="14087" max="14088" width="9.140625" style="19"/>
    <col min="14089" max="14089" width="15.85546875" style="19" customWidth="1"/>
    <col min="14090" max="14337" width="9.140625" style="19"/>
    <col min="14338" max="14338" width="32.140625" style="19" bestFit="1" customWidth="1"/>
    <col min="14339" max="14339" width="21.42578125" style="19" bestFit="1" customWidth="1"/>
    <col min="14340" max="14340" width="11.5703125" style="19" bestFit="1" customWidth="1"/>
    <col min="14341" max="14341" width="12.28515625" style="19" bestFit="1" customWidth="1"/>
    <col min="14342" max="14342" width="10.5703125" style="19" bestFit="1" customWidth="1"/>
    <col min="14343" max="14344" width="9.140625" style="19"/>
    <col min="14345" max="14345" width="15.85546875" style="19" customWidth="1"/>
    <col min="14346" max="14593" width="9.140625" style="19"/>
    <col min="14594" max="14594" width="32.140625" style="19" bestFit="1" customWidth="1"/>
    <col min="14595" max="14595" width="21.42578125" style="19" bestFit="1" customWidth="1"/>
    <col min="14596" max="14596" width="11.5703125" style="19" bestFit="1" customWidth="1"/>
    <col min="14597" max="14597" width="12.28515625" style="19" bestFit="1" customWidth="1"/>
    <col min="14598" max="14598" width="10.5703125" style="19" bestFit="1" customWidth="1"/>
    <col min="14599" max="14600" width="9.140625" style="19"/>
    <col min="14601" max="14601" width="15.85546875" style="19" customWidth="1"/>
    <col min="14602" max="14849" width="9.140625" style="19"/>
    <col min="14850" max="14850" width="32.140625" style="19" bestFit="1" customWidth="1"/>
    <col min="14851" max="14851" width="21.42578125" style="19" bestFit="1" customWidth="1"/>
    <col min="14852" max="14852" width="11.5703125" style="19" bestFit="1" customWidth="1"/>
    <col min="14853" max="14853" width="12.28515625" style="19" bestFit="1" customWidth="1"/>
    <col min="14854" max="14854" width="10.5703125" style="19" bestFit="1" customWidth="1"/>
    <col min="14855" max="14856" width="9.140625" style="19"/>
    <col min="14857" max="14857" width="15.85546875" style="19" customWidth="1"/>
    <col min="14858" max="15105" width="9.140625" style="19"/>
    <col min="15106" max="15106" width="32.140625" style="19" bestFit="1" customWidth="1"/>
    <col min="15107" max="15107" width="21.42578125" style="19" bestFit="1" customWidth="1"/>
    <col min="15108" max="15108" width="11.5703125" style="19" bestFit="1" customWidth="1"/>
    <col min="15109" max="15109" width="12.28515625" style="19" bestFit="1" customWidth="1"/>
    <col min="15110" max="15110" width="10.5703125" style="19" bestFit="1" customWidth="1"/>
    <col min="15111" max="15112" width="9.140625" style="19"/>
    <col min="15113" max="15113" width="15.85546875" style="19" customWidth="1"/>
    <col min="15114" max="15361" width="9.140625" style="19"/>
    <col min="15362" max="15362" width="32.140625" style="19" bestFit="1" customWidth="1"/>
    <col min="15363" max="15363" width="21.42578125" style="19" bestFit="1" customWidth="1"/>
    <col min="15364" max="15364" width="11.5703125" style="19" bestFit="1" customWidth="1"/>
    <col min="15365" max="15365" width="12.28515625" style="19" bestFit="1" customWidth="1"/>
    <col min="15366" max="15366" width="10.5703125" style="19" bestFit="1" customWidth="1"/>
    <col min="15367" max="15368" width="9.140625" style="19"/>
    <col min="15369" max="15369" width="15.85546875" style="19" customWidth="1"/>
    <col min="15370" max="15617" width="9.140625" style="19"/>
    <col min="15618" max="15618" width="32.140625" style="19" bestFit="1" customWidth="1"/>
    <col min="15619" max="15619" width="21.42578125" style="19" bestFit="1" customWidth="1"/>
    <col min="15620" max="15620" width="11.5703125" style="19" bestFit="1" customWidth="1"/>
    <col min="15621" max="15621" width="12.28515625" style="19" bestFit="1" customWidth="1"/>
    <col min="15622" max="15622" width="10.5703125" style="19" bestFit="1" customWidth="1"/>
    <col min="15623" max="15624" width="9.140625" style="19"/>
    <col min="15625" max="15625" width="15.85546875" style="19" customWidth="1"/>
    <col min="15626" max="15873" width="9.140625" style="19"/>
    <col min="15874" max="15874" width="32.140625" style="19" bestFit="1" customWidth="1"/>
    <col min="15875" max="15875" width="21.42578125" style="19" bestFit="1" customWidth="1"/>
    <col min="15876" max="15876" width="11.5703125" style="19" bestFit="1" customWidth="1"/>
    <col min="15877" max="15877" width="12.28515625" style="19" bestFit="1" customWidth="1"/>
    <col min="15878" max="15878" width="10.5703125" style="19" bestFit="1" customWidth="1"/>
    <col min="15879" max="15880" width="9.140625" style="19"/>
    <col min="15881" max="15881" width="15.85546875" style="19" customWidth="1"/>
    <col min="15882" max="16129" width="9.140625" style="19"/>
    <col min="16130" max="16130" width="32.140625" style="19" bestFit="1" customWidth="1"/>
    <col min="16131" max="16131" width="21.42578125" style="19" bestFit="1" customWidth="1"/>
    <col min="16132" max="16132" width="11.5703125" style="19" bestFit="1" customWidth="1"/>
    <col min="16133" max="16133" width="12.28515625" style="19" bestFit="1" customWidth="1"/>
    <col min="16134" max="16134" width="10.5703125" style="19" bestFit="1" customWidth="1"/>
    <col min="16135" max="16136" width="9.140625" style="19"/>
    <col min="16137" max="16137" width="15.85546875" style="19" customWidth="1"/>
    <col min="16138" max="16384" width="9.140625" style="19"/>
  </cols>
  <sheetData>
    <row r="4" spans="2:9" s="30" customFormat="1" x14ac:dyDescent="0.25">
      <c r="B4" s="123" t="s">
        <v>81</v>
      </c>
      <c r="C4" s="123"/>
      <c r="D4" s="123"/>
      <c r="F4" s="39"/>
      <c r="G4" s="39"/>
      <c r="H4" s="39"/>
    </row>
    <row r="5" spans="2:9" s="30" customFormat="1" x14ac:dyDescent="0.25">
      <c r="B5" s="122" t="s">
        <v>137</v>
      </c>
      <c r="C5" s="122"/>
      <c r="D5" s="122"/>
      <c r="G5" s="40"/>
    </row>
    <row r="6" spans="2:9" s="30" customFormat="1" x14ac:dyDescent="0.25">
      <c r="B6" s="124" t="s">
        <v>138</v>
      </c>
      <c r="C6" s="122"/>
      <c r="D6" s="122"/>
      <c r="G6" s="40"/>
    </row>
    <row r="7" spans="2:9" s="30" customFormat="1" x14ac:dyDescent="0.25">
      <c r="B7" s="122" t="s">
        <v>149</v>
      </c>
      <c r="C7" s="122"/>
      <c r="D7" s="122"/>
      <c r="G7" s="40"/>
    </row>
    <row r="8" spans="2:9" s="30" customFormat="1" x14ac:dyDescent="0.25">
      <c r="B8" s="122" t="s">
        <v>146</v>
      </c>
      <c r="C8" s="122"/>
      <c r="D8" s="122"/>
    </row>
    <row r="9" spans="2:9" s="30" customFormat="1" x14ac:dyDescent="0.25">
      <c r="B9" s="122"/>
      <c r="C9" s="122"/>
      <c r="D9" s="122"/>
      <c r="E9" s="40"/>
      <c r="F9" s="40"/>
      <c r="G9" s="40"/>
    </row>
    <row r="10" spans="2:9" s="30" customFormat="1" x14ac:dyDescent="0.25">
      <c r="B10" s="38"/>
      <c r="D10" s="40"/>
      <c r="E10" s="40"/>
      <c r="F10" s="40"/>
      <c r="G10" s="40"/>
    </row>
    <row r="11" spans="2:9" s="30" customFormat="1" x14ac:dyDescent="0.25">
      <c r="B11" s="122" t="s">
        <v>48</v>
      </c>
      <c r="C11" s="122"/>
      <c r="D11" s="40"/>
      <c r="E11" s="40"/>
      <c r="F11" s="40"/>
      <c r="G11" s="40"/>
      <c r="H11" s="40"/>
      <c r="I11" s="40"/>
    </row>
    <row r="12" spans="2:9" s="30" customFormat="1" x14ac:dyDescent="0.25">
      <c r="B12" s="32" t="s">
        <v>8</v>
      </c>
      <c r="C12" s="94" t="s">
        <v>9</v>
      </c>
      <c r="D12" s="32" t="s">
        <v>47</v>
      </c>
      <c r="F12" s="40"/>
      <c r="G12" s="40"/>
    </row>
    <row r="13" spans="2:9" s="30" customFormat="1" x14ac:dyDescent="0.25">
      <c r="B13" s="95" t="s">
        <v>102</v>
      </c>
      <c r="C13" s="92">
        <f>IF(D13=75,ROUNDDOWN($D$30*D13/100,2),ROUND($D$30*D13/100,2))</f>
        <v>15000</v>
      </c>
      <c r="D13" s="112">
        <v>75</v>
      </c>
      <c r="F13" s="40"/>
      <c r="G13" s="40"/>
    </row>
    <row r="14" spans="2:9" s="30" customFormat="1" x14ac:dyDescent="0.25">
      <c r="B14" s="36" t="s">
        <v>103</v>
      </c>
      <c r="C14" s="92">
        <f>ROUND($D$30*D14/100,2)</f>
        <v>5000</v>
      </c>
      <c r="D14" s="112">
        <v>25</v>
      </c>
      <c r="F14" s="40"/>
      <c r="G14" s="40"/>
    </row>
    <row r="15" spans="2:9" s="30" customFormat="1" x14ac:dyDescent="0.25">
      <c r="B15" s="36" t="s">
        <v>130</v>
      </c>
      <c r="C15" s="92">
        <f>ROUND($D$30*D15/100,2)</f>
        <v>0</v>
      </c>
      <c r="D15" s="112"/>
      <c r="F15" s="40"/>
      <c r="G15" s="40"/>
    </row>
    <row r="16" spans="2:9" s="30" customFormat="1" x14ac:dyDescent="0.25">
      <c r="B16" s="36" t="s">
        <v>104</v>
      </c>
      <c r="C16" s="92">
        <f>ROUND($D$30*D16/100,2)</f>
        <v>0</v>
      </c>
      <c r="D16" s="112"/>
      <c r="F16" s="40"/>
      <c r="G16" s="40"/>
    </row>
    <row r="17" spans="2:7" s="30" customFormat="1" x14ac:dyDescent="0.25">
      <c r="B17" s="36" t="s">
        <v>105</v>
      </c>
      <c r="C17" s="92">
        <f>ROUND($D$30*D17/100,2)</f>
        <v>0</v>
      </c>
      <c r="D17" s="112"/>
      <c r="F17" s="40"/>
      <c r="G17" s="40"/>
    </row>
    <row r="18" spans="2:7" s="30" customFormat="1" x14ac:dyDescent="0.25">
      <c r="B18" s="93" t="s">
        <v>49</v>
      </c>
      <c r="C18" s="41">
        <f>SUM(C13:C17)</f>
        <v>20000</v>
      </c>
      <c r="D18" s="113">
        <f>SUM(D13:D17)</f>
        <v>100</v>
      </c>
    </row>
    <row r="19" spans="2:7" s="30" customFormat="1" x14ac:dyDescent="0.25">
      <c r="B19" s="38"/>
      <c r="D19" s="40"/>
      <c r="E19" s="40"/>
      <c r="F19" s="40"/>
      <c r="G19" s="40"/>
    </row>
    <row r="20" spans="2:7" s="30" customFormat="1" x14ac:dyDescent="0.25">
      <c r="B20" s="125" t="s">
        <v>50</v>
      </c>
      <c r="C20" s="125"/>
    </row>
    <row r="21" spans="2:7" s="30" customFormat="1" x14ac:dyDescent="0.25">
      <c r="B21" s="126" t="s">
        <v>20</v>
      </c>
      <c r="C21" s="127"/>
      <c r="D21" s="32" t="s">
        <v>12</v>
      </c>
      <c r="E21" s="42" t="s">
        <v>32</v>
      </c>
      <c r="F21" s="43"/>
    </row>
    <row r="22" spans="2:7" s="30" customFormat="1" x14ac:dyDescent="0.25">
      <c r="B22" s="130" t="str">
        <f>B60</f>
        <v>1. Tööjõukulud</v>
      </c>
      <c r="C22" s="131"/>
      <c r="D22" s="59">
        <f>G60</f>
        <v>363.6</v>
      </c>
      <c r="E22" s="59">
        <f>IFERROR((ROUND(D22/$D$30*100,2)),0)</f>
        <v>1.82</v>
      </c>
      <c r="F22" s="44"/>
    </row>
    <row r="23" spans="2:7" s="30" customFormat="1" x14ac:dyDescent="0.25">
      <c r="B23" s="130" t="str">
        <f>B64</f>
        <v>2. Sõidu- ja lähetuskulud</v>
      </c>
      <c r="C23" s="131"/>
      <c r="D23" s="59">
        <f>G64</f>
        <v>141.12</v>
      </c>
      <c r="E23" s="59">
        <f>IFERROR((ROUND(D23/$D$30*100,2)),0)</f>
        <v>0.71</v>
      </c>
      <c r="F23" s="44"/>
    </row>
    <row r="24" spans="2:7" s="30" customFormat="1" x14ac:dyDescent="0.25">
      <c r="B24" s="132" t="str">
        <f>B66</f>
        <v>3. Seadmed, varustus, IKT-arendused</v>
      </c>
      <c r="C24" s="133"/>
      <c r="D24" s="59">
        <f>G66</f>
        <v>0</v>
      </c>
      <c r="E24" s="59">
        <f t="shared" ref="E24:E25" si="0">IFERROR((ROUND(D24/$D$30*100,2)),0)</f>
        <v>0</v>
      </c>
      <c r="F24" s="44"/>
    </row>
    <row r="25" spans="2:7" s="30" customFormat="1" x14ac:dyDescent="0.25">
      <c r="B25" s="132" t="str">
        <f>B69</f>
        <v>4. Kinnisvara</v>
      </c>
      <c r="C25" s="133"/>
      <c r="D25" s="59">
        <f>G69</f>
        <v>19495.28</v>
      </c>
      <c r="E25" s="59">
        <f t="shared" si="0"/>
        <v>97.48</v>
      </c>
      <c r="F25" s="44"/>
    </row>
    <row r="26" spans="2:7" s="30" customFormat="1" ht="15" customHeight="1" x14ac:dyDescent="0.25">
      <c r="B26" s="130" t="str">
        <f>B72</f>
        <v>5. Avalikustamise kulud</v>
      </c>
      <c r="C26" s="131"/>
      <c r="D26" s="59">
        <f>G72</f>
        <v>0</v>
      </c>
      <c r="E26" s="59">
        <f>IFERROR((ROUND(D26/$D$30*100,2)),0)</f>
        <v>0</v>
      </c>
      <c r="F26" s="44"/>
    </row>
    <row r="27" spans="2:7" s="30" customFormat="1" ht="15" customHeight="1" x14ac:dyDescent="0.25">
      <c r="B27" s="132" t="str">
        <f>B75</f>
        <v>6. Muud otsesed kulud</v>
      </c>
      <c r="C27" s="133"/>
      <c r="D27" s="59">
        <f>G75</f>
        <v>0</v>
      </c>
      <c r="E27" s="59">
        <f>IFERROR((ROUND(D27/$D$30*100,2)),0)</f>
        <v>0</v>
      </c>
      <c r="F27" s="44"/>
    </row>
    <row r="28" spans="2:7" s="30" customFormat="1" x14ac:dyDescent="0.25">
      <c r="B28" s="128" t="s">
        <v>21</v>
      </c>
      <c r="C28" s="129"/>
      <c r="D28" s="61">
        <f>SUM(D22:D27)</f>
        <v>20000</v>
      </c>
      <c r="E28" s="61">
        <f>IFERROR((ROUND(D28/$D$30*100,2)),0)</f>
        <v>100</v>
      </c>
      <c r="F28" s="44"/>
    </row>
    <row r="29" spans="2:7" s="30" customFormat="1" x14ac:dyDescent="0.25">
      <c r="B29" s="128" t="s">
        <v>22</v>
      </c>
      <c r="C29" s="129"/>
      <c r="D29" s="61">
        <f>G78</f>
        <v>0</v>
      </c>
      <c r="E29" s="61">
        <f>IFERROR((ROUND(D29/$D$30*100,2)),0)</f>
        <v>0</v>
      </c>
      <c r="F29" s="44"/>
    </row>
    <row r="30" spans="2:7" s="30" customFormat="1" x14ac:dyDescent="0.25">
      <c r="B30" s="126" t="s">
        <v>23</v>
      </c>
      <c r="C30" s="127"/>
      <c r="D30" s="62">
        <f>SUM(D28:D29)</f>
        <v>20000</v>
      </c>
      <c r="E30" s="62">
        <f>IFERROR((ROUND(D30/$D$30*100,2)),0)</f>
        <v>100</v>
      </c>
      <c r="F30" s="45"/>
    </row>
    <row r="31" spans="2:7" s="30" customFormat="1" x14ac:dyDescent="0.25"/>
    <row r="32" spans="2:7" s="30" customFormat="1" x14ac:dyDescent="0.25">
      <c r="B32" s="89" t="s">
        <v>118</v>
      </c>
      <c r="C32" s="89"/>
    </row>
    <row r="33" spans="2:3" s="30" customFormat="1" x14ac:dyDescent="0.25">
      <c r="B33" s="32"/>
      <c r="C33" s="32" t="s">
        <v>12</v>
      </c>
    </row>
    <row r="34" spans="2:3" s="30" customFormat="1" x14ac:dyDescent="0.25">
      <c r="B34" s="90" t="s">
        <v>83</v>
      </c>
      <c r="C34" s="63"/>
    </row>
    <row r="35" spans="2:3" s="30" customFormat="1" x14ac:dyDescent="0.25">
      <c r="B35" s="90" t="s">
        <v>107</v>
      </c>
      <c r="C35" s="63"/>
    </row>
    <row r="36" spans="2:3" s="30" customFormat="1" ht="31.5" x14ac:dyDescent="0.25">
      <c r="B36" s="90" t="s">
        <v>84</v>
      </c>
      <c r="C36" s="63"/>
    </row>
    <row r="37" spans="2:3" s="30" customFormat="1" x14ac:dyDescent="0.25">
      <c r="B37" s="90" t="s">
        <v>85</v>
      </c>
      <c r="C37" s="63"/>
    </row>
    <row r="38" spans="2:3" s="30" customFormat="1" x14ac:dyDescent="0.25">
      <c r="B38" s="90" t="s">
        <v>86</v>
      </c>
      <c r="C38" s="63"/>
    </row>
    <row r="39" spans="2:3" s="30" customFormat="1" x14ac:dyDescent="0.25">
      <c r="B39" s="90" t="s">
        <v>87</v>
      </c>
      <c r="C39" s="63">
        <v>20000</v>
      </c>
    </row>
    <row r="40" spans="2:3" s="30" customFormat="1" x14ac:dyDescent="0.25">
      <c r="B40" s="90" t="s">
        <v>108</v>
      </c>
      <c r="C40" s="63"/>
    </row>
    <row r="41" spans="2:3" s="30" customFormat="1" x14ac:dyDescent="0.25">
      <c r="B41" s="90" t="s">
        <v>88</v>
      </c>
      <c r="C41" s="63"/>
    </row>
    <row r="42" spans="2:3" s="30" customFormat="1" x14ac:dyDescent="0.25">
      <c r="B42" s="90" t="s">
        <v>89</v>
      </c>
      <c r="C42" s="63"/>
    </row>
    <row r="43" spans="2:3" s="30" customFormat="1" ht="31.5" x14ac:dyDescent="0.25">
      <c r="B43" s="91" t="s">
        <v>90</v>
      </c>
      <c r="C43" s="63"/>
    </row>
    <row r="44" spans="2:3" s="30" customFormat="1" x14ac:dyDescent="0.25">
      <c r="B44" s="90" t="s">
        <v>91</v>
      </c>
      <c r="C44" s="63"/>
    </row>
    <row r="45" spans="2:3" s="30" customFormat="1" x14ac:dyDescent="0.25">
      <c r="B45" s="90" t="s">
        <v>92</v>
      </c>
      <c r="C45" s="63"/>
    </row>
    <row r="46" spans="2:3" s="30" customFormat="1" x14ac:dyDescent="0.25">
      <c r="B46" s="90" t="s">
        <v>93</v>
      </c>
      <c r="C46" s="63"/>
    </row>
    <row r="47" spans="2:3" s="30" customFormat="1" x14ac:dyDescent="0.25">
      <c r="B47" s="90" t="s">
        <v>94</v>
      </c>
      <c r="C47" s="63"/>
    </row>
    <row r="48" spans="2:3" s="30" customFormat="1" ht="31.5" x14ac:dyDescent="0.25">
      <c r="B48" s="90" t="s">
        <v>95</v>
      </c>
      <c r="C48" s="63"/>
    </row>
    <row r="49" spans="2:7" s="30" customFormat="1" ht="18" customHeight="1" x14ac:dyDescent="0.25">
      <c r="B49" s="90" t="s">
        <v>96</v>
      </c>
      <c r="C49" s="63"/>
    </row>
    <row r="50" spans="2:7" s="30" customFormat="1" ht="18" customHeight="1" x14ac:dyDescent="0.25">
      <c r="B50" s="90" t="s">
        <v>97</v>
      </c>
      <c r="C50" s="63"/>
    </row>
    <row r="51" spans="2:7" s="30" customFormat="1" ht="18" customHeight="1" x14ac:dyDescent="0.25">
      <c r="B51" s="90" t="s">
        <v>98</v>
      </c>
      <c r="C51" s="63"/>
    </row>
    <row r="52" spans="2:7" s="30" customFormat="1" x14ac:dyDescent="0.25">
      <c r="B52" s="90" t="s">
        <v>99</v>
      </c>
      <c r="C52" s="63"/>
    </row>
    <row r="53" spans="2:7" s="30" customFormat="1" ht="33.75" customHeight="1" x14ac:dyDescent="0.25">
      <c r="B53" s="90" t="s">
        <v>100</v>
      </c>
      <c r="C53" s="63"/>
    </row>
    <row r="54" spans="2:7" s="30" customFormat="1" ht="16.5" customHeight="1" x14ac:dyDescent="0.25">
      <c r="B54" s="90" t="s">
        <v>101</v>
      </c>
      <c r="C54" s="63"/>
    </row>
    <row r="55" spans="2:7" s="30" customFormat="1" x14ac:dyDescent="0.25">
      <c r="B55" s="46" t="s">
        <v>12</v>
      </c>
      <c r="C55" s="41">
        <f>SUM(C34:C54)</f>
        <v>20000</v>
      </c>
    </row>
    <row r="56" spans="2:7" s="30" customFormat="1" x14ac:dyDescent="0.25">
      <c r="B56" s="44"/>
      <c r="C56" s="78"/>
    </row>
    <row r="57" spans="2:7" s="30" customFormat="1" x14ac:dyDescent="0.25">
      <c r="B57" s="47" t="s">
        <v>119</v>
      </c>
      <c r="C57" s="38"/>
    </row>
    <row r="58" spans="2:7" s="30" customFormat="1" x14ac:dyDescent="0.25">
      <c r="B58" s="32" t="s">
        <v>2</v>
      </c>
      <c r="C58" s="32" t="s">
        <v>24</v>
      </c>
      <c r="D58" s="32" t="s">
        <v>25</v>
      </c>
      <c r="E58" s="32" t="s">
        <v>30</v>
      </c>
      <c r="F58" s="32" t="s">
        <v>31</v>
      </c>
      <c r="G58" s="87" t="s">
        <v>12</v>
      </c>
    </row>
    <row r="59" spans="2:7" s="30" customFormat="1" x14ac:dyDescent="0.25">
      <c r="B59" s="99" t="s">
        <v>26</v>
      </c>
      <c r="C59" s="100"/>
      <c r="D59" s="100"/>
      <c r="E59" s="100"/>
      <c r="F59" s="100"/>
      <c r="G59" s="100"/>
    </row>
    <row r="60" spans="2:7" s="30" customFormat="1" x14ac:dyDescent="0.25">
      <c r="B60" s="99" t="s">
        <v>66</v>
      </c>
      <c r="C60" s="103"/>
      <c r="D60" s="103"/>
      <c r="E60" s="103"/>
      <c r="F60" s="103"/>
      <c r="G60" s="96">
        <f>SUM(G61:G63)</f>
        <v>363.6</v>
      </c>
    </row>
    <row r="61" spans="2:7" s="25" customFormat="1" ht="173.25" x14ac:dyDescent="0.25">
      <c r="B61" s="117" t="s">
        <v>139</v>
      </c>
      <c r="C61" s="117" t="s">
        <v>150</v>
      </c>
      <c r="D61" s="23" t="s">
        <v>27</v>
      </c>
      <c r="E61" s="23">
        <v>25</v>
      </c>
      <c r="F61" s="23">
        <v>10.87</v>
      </c>
      <c r="G61" s="97">
        <f t="shared" ref="G61" si="1">ROUND(E61*F61,2)</f>
        <v>271.75</v>
      </c>
    </row>
    <row r="62" spans="2:7" s="25" customFormat="1" x14ac:dyDescent="0.25">
      <c r="B62" s="23" t="s">
        <v>140</v>
      </c>
      <c r="C62" s="118">
        <v>0.33</v>
      </c>
      <c r="D62" s="23"/>
      <c r="E62" s="23"/>
      <c r="F62" s="23"/>
      <c r="G62" s="97">
        <f>ROUND(G61*0.33,2)</f>
        <v>89.68</v>
      </c>
    </row>
    <row r="63" spans="2:7" s="25" customFormat="1" x14ac:dyDescent="0.25">
      <c r="B63" s="23" t="s">
        <v>141</v>
      </c>
      <c r="C63" s="119">
        <v>8.0000000000000002E-3</v>
      </c>
      <c r="D63" s="23"/>
      <c r="E63" s="23"/>
      <c r="F63" s="23"/>
      <c r="G63" s="97">
        <f>ROUND(G61*0.008,2)</f>
        <v>2.17</v>
      </c>
    </row>
    <row r="64" spans="2:7" s="30" customFormat="1" x14ac:dyDescent="0.25">
      <c r="B64" s="99" t="s">
        <v>124</v>
      </c>
      <c r="C64" s="104"/>
      <c r="D64" s="103"/>
      <c r="E64" s="103"/>
      <c r="F64" s="103"/>
      <c r="G64" s="96">
        <f>SUM(G65:G65)</f>
        <v>141.12</v>
      </c>
    </row>
    <row r="65" spans="2:7" s="25" customFormat="1" ht="31.5" x14ac:dyDescent="0.25">
      <c r="B65" s="23" t="s">
        <v>147</v>
      </c>
      <c r="C65" s="117" t="s">
        <v>148</v>
      </c>
      <c r="D65" s="23" t="s">
        <v>145</v>
      </c>
      <c r="E65" s="23">
        <v>840</v>
      </c>
      <c r="F65" s="23">
        <v>0.16800000000000001</v>
      </c>
      <c r="G65" s="97">
        <f>ROUND(E65*F65,2)</f>
        <v>141.12</v>
      </c>
    </row>
    <row r="66" spans="2:7" s="30" customFormat="1" x14ac:dyDescent="0.25">
      <c r="B66" s="99" t="s">
        <v>133</v>
      </c>
      <c r="C66" s="103"/>
      <c r="D66" s="103"/>
      <c r="E66" s="103"/>
      <c r="F66" s="103"/>
      <c r="G66" s="96">
        <f>SUM(G67:G68)</f>
        <v>0</v>
      </c>
    </row>
    <row r="67" spans="2:7" s="25" customFormat="1" x14ac:dyDescent="0.25">
      <c r="B67" s="23"/>
      <c r="C67" s="23"/>
      <c r="D67" s="23"/>
      <c r="E67" s="23"/>
      <c r="F67" s="23"/>
      <c r="G67" s="97">
        <f>ROUND(E67*F67,2)</f>
        <v>0</v>
      </c>
    </row>
    <row r="68" spans="2:7" s="25" customFormat="1" x14ac:dyDescent="0.25">
      <c r="B68" s="23"/>
      <c r="C68" s="23"/>
      <c r="D68" s="23"/>
      <c r="E68" s="23"/>
      <c r="F68" s="23"/>
      <c r="G68" s="97">
        <f t="shared" ref="G68:G76" si="2">ROUND(E68*F68,2)</f>
        <v>0</v>
      </c>
    </row>
    <row r="69" spans="2:7" s="25" customFormat="1" x14ac:dyDescent="0.25">
      <c r="B69" s="109" t="s">
        <v>132</v>
      </c>
      <c r="C69" s="76"/>
      <c r="D69" s="76"/>
      <c r="E69" s="76"/>
      <c r="F69" s="76"/>
      <c r="G69" s="98">
        <f>SUM(G70:G71)</f>
        <v>19495.28</v>
      </c>
    </row>
    <row r="70" spans="2:7" s="25" customFormat="1" ht="47.25" x14ac:dyDescent="0.25">
      <c r="B70" s="121" t="s">
        <v>142</v>
      </c>
      <c r="C70" s="121" t="s">
        <v>144</v>
      </c>
      <c r="D70" s="120" t="s">
        <v>143</v>
      </c>
      <c r="E70" s="120">
        <v>1</v>
      </c>
      <c r="F70" s="82"/>
      <c r="G70" s="97">
        <v>19495.28</v>
      </c>
    </row>
    <row r="71" spans="2:7" s="25" customFormat="1" x14ac:dyDescent="0.25">
      <c r="B71" s="23"/>
      <c r="C71" s="23"/>
      <c r="D71" s="23"/>
      <c r="E71" s="23"/>
      <c r="F71" s="23"/>
      <c r="G71" s="97">
        <f t="shared" si="2"/>
        <v>0</v>
      </c>
    </row>
    <row r="72" spans="2:7" s="25" customFormat="1" x14ac:dyDescent="0.25">
      <c r="B72" s="76" t="s">
        <v>134</v>
      </c>
      <c r="C72" s="76"/>
      <c r="D72" s="76"/>
      <c r="E72" s="76"/>
      <c r="F72" s="76"/>
      <c r="G72" s="98">
        <f>SUM(G73:G74)</f>
        <v>0</v>
      </c>
    </row>
    <row r="73" spans="2:7" s="25" customFormat="1" x14ac:dyDescent="0.25">
      <c r="B73" s="23"/>
      <c r="C73" s="23"/>
      <c r="D73" s="23"/>
      <c r="E73" s="23"/>
      <c r="F73" s="23"/>
      <c r="G73" s="97">
        <f t="shared" si="2"/>
        <v>0</v>
      </c>
    </row>
    <row r="74" spans="2:7" s="25" customFormat="1" x14ac:dyDescent="0.25">
      <c r="B74" s="23"/>
      <c r="C74" s="23"/>
      <c r="D74" s="23"/>
      <c r="E74" s="23"/>
      <c r="F74" s="23"/>
      <c r="G74" s="97">
        <f t="shared" si="2"/>
        <v>0</v>
      </c>
    </row>
    <row r="75" spans="2:7" s="25" customFormat="1" x14ac:dyDescent="0.25">
      <c r="B75" s="76" t="s">
        <v>106</v>
      </c>
      <c r="C75" s="76"/>
      <c r="D75" s="76"/>
      <c r="E75" s="76"/>
      <c r="F75" s="76"/>
      <c r="G75" s="98">
        <f>SUM(G76:G76)</f>
        <v>0</v>
      </c>
    </row>
    <row r="76" spans="2:7" s="25" customFormat="1" x14ac:dyDescent="0.25">
      <c r="B76" s="23"/>
      <c r="C76" s="23"/>
      <c r="D76" s="23"/>
      <c r="E76" s="23"/>
      <c r="F76" s="23"/>
      <c r="G76" s="97">
        <f t="shared" si="2"/>
        <v>0</v>
      </c>
    </row>
    <row r="77" spans="2:7" s="30" customFormat="1" x14ac:dyDescent="0.25">
      <c r="B77" s="101" t="s">
        <v>28</v>
      </c>
      <c r="C77" s="102"/>
      <c r="D77" s="102"/>
      <c r="E77" s="102"/>
      <c r="F77" s="102"/>
      <c r="G77" s="41">
        <f>SUM(G60,G64,G66,G69,G72,G75)</f>
        <v>20000</v>
      </c>
    </row>
    <row r="78" spans="2:7" s="25" customFormat="1" x14ac:dyDescent="0.25">
      <c r="B78" s="85" t="s">
        <v>29</v>
      </c>
      <c r="C78" s="86"/>
      <c r="D78" s="86"/>
      <c r="E78" s="86"/>
      <c r="F78" s="86"/>
      <c r="G78" s="65">
        <v>0</v>
      </c>
    </row>
    <row r="79" spans="2:7" s="30" customFormat="1" x14ac:dyDescent="0.25">
      <c r="B79" s="83" t="s">
        <v>5</v>
      </c>
      <c r="C79" s="84"/>
      <c r="D79" s="84"/>
      <c r="E79" s="84"/>
      <c r="F79" s="84"/>
      <c r="G79" s="64">
        <f>SUM(G77:G78)</f>
        <v>20000</v>
      </c>
    </row>
    <row r="80" spans="2:7" s="30" customFormat="1" x14ac:dyDescent="0.25"/>
    <row r="81" s="30" customFormat="1" x14ac:dyDescent="0.25"/>
    <row r="82" s="30" customFormat="1" x14ac:dyDescent="0.25"/>
  </sheetData>
  <sheetProtection formatCells="0" formatColumns="0" formatRows="0" insertRows="0" deleteRows="0" selectLockedCells="1"/>
  <dataConsolidate/>
  <mergeCells count="18">
    <mergeCell ref="B11:C11"/>
    <mergeCell ref="B20:C20"/>
    <mergeCell ref="B21:C21"/>
    <mergeCell ref="B28:C28"/>
    <mergeCell ref="B30:C30"/>
    <mergeCell ref="B29:C29"/>
    <mergeCell ref="B22:C22"/>
    <mergeCell ref="B23:C23"/>
    <mergeCell ref="B24:C24"/>
    <mergeCell ref="B25:C25"/>
    <mergeCell ref="B26:C26"/>
    <mergeCell ref="B27:C27"/>
    <mergeCell ref="B9:D9"/>
    <mergeCell ref="B4:D4"/>
    <mergeCell ref="B5:D5"/>
    <mergeCell ref="B6:D6"/>
    <mergeCell ref="B7:D7"/>
    <mergeCell ref="B8:D8"/>
  </mergeCells>
  <conditionalFormatting sqref="F12">
    <cfRule type="cellIs" dxfId="46" priority="6" operator="notBetween">
      <formula>0</formula>
      <formula>75</formula>
    </cfRule>
  </conditionalFormatting>
  <conditionalFormatting sqref="D18">
    <cfRule type="cellIs" dxfId="45" priority="1" operator="equal">
      <formula>0</formula>
    </cfRule>
    <cfRule type="cellIs" dxfId="44" priority="4" operator="lessThan">
      <formula>100</formula>
    </cfRule>
    <cfRule type="cellIs" dxfId="43" priority="5" operator="greaterThan">
      <formula>100</formula>
    </cfRule>
  </conditionalFormatting>
  <dataValidations xWindow="592" yWindow="462" count="14">
    <dataValidation type="decimal" operator="equal" allowBlank="1" showInputMessage="1" showErrorMessage="1" promptTitle="Tähelepanu!" prompt="AMIF tulu peab võrduma AMIF kuluga." sqref="C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C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C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C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C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C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C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C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C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C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C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C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C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C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C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WLN983086 WVJ983086">
      <formula1>H65569</formula1>
    </dataValidation>
    <dataValidation type="decimal" operator="equal" allowBlank="1" showInputMessage="1" showErrorMessage="1" promptTitle="Tähelepanu!" prompt="Kogusumma peab olema võrdne projekti kogukuludega." sqref="C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C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C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C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C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C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C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C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C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C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C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C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C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C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C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formula1>H65569</formula1>
    </dataValidation>
    <dataValidation type="decimal" operator="lessThan" allowBlank="1" showInputMessage="1" showErrorMessage="1" promptTitle="Tähelepanu!" prompt="SiM toetus on kuni 25% projekti kogukuludest." sqref="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WVO31:WVO56 WLS31:WLS56 WBW31:WBW56 VSA31:VSA56 VIE31:VIE56 UYI31:UYI56 UOM31:UOM56 UEQ31:UEQ56 TUU31:TUU56 TKY31:TKY56 TBC31:TBC56 SRG31:SRG56 SHK31:SHK56 RXO31:RXO56 RNS31:RNS56 RDW31:RDW56 QUA31:QUA56 QKE31:QKE56 QAI31:QAI56 PQM31:PQM56 PGQ31:PGQ56 OWU31:OWU56 OMY31:OMY56 ODC31:ODC56 NTG31:NTG56 NJK31:NJK56 MZO31:MZO56 MPS31:MPS56 MFW31:MFW56 LWA31:LWA56 LME31:LME56 LCI31:LCI56 KSM31:KSM56 KIQ31:KIQ56 JYU31:JYU56 JOY31:JOY56 JFC31:JFC56 IVG31:IVG56 ILK31:ILK56 IBO31:IBO56 HRS31:HRS56 HHW31:HHW56 GYA31:GYA56 GOE31:GOE56 GEI31:GEI56 FUM31:FUM56 FKQ31:FKQ56 FAU31:FAU56 EQY31:EQY56 EHC31:EHC56 DXG31:DXG56 DNK31:DNK56 DDO31:DDO56 CTS31:CTS56 CJW31:CJW56 CAA31:CAA56 BQE31:BQE56 BGI31:BGI56 AWM31:AWM56 AMQ31:AMQ56 ACU31:ACU56 SY31:SY56 JC31:JC56">
      <formula1>JA31*0.25</formula1>
    </dataValidation>
    <dataValidation type="decimal" operator="lessThan" allowBlank="1" showInputMessage="1" showErrorMessage="1" promptTitle="Tähelepanu!" prompt="AMIF toetus on kuni 75% kogukuludest." sqref="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WVN31:WVN56 WLR31:WLR56 WBV31:WBV56 VRZ31:VRZ56 VID31:VID56 UYH31:UYH56 UOL31:UOL56 UEP31:UEP56 TUT31:TUT56 TKX31:TKX56 TBB31:TBB56 SRF31:SRF56 SHJ31:SHJ56 RXN31:RXN56 RNR31:RNR56 RDV31:RDV56 QTZ31:QTZ56 QKD31:QKD56 QAH31:QAH56 PQL31:PQL56 PGP31:PGP56 OWT31:OWT56 OMX31:OMX56 ODB31:ODB56 NTF31:NTF56 NJJ31:NJJ56 MZN31:MZN56 MPR31:MPR56 MFV31:MFV56 LVZ31:LVZ56 LMD31:LMD56 LCH31:LCH56 KSL31:KSL56 KIP31:KIP56 JYT31:JYT56 JOX31:JOX56 JFB31:JFB56 IVF31:IVF56 ILJ31:ILJ56 IBN31:IBN56 HRR31:HRR56 HHV31:HHV56 GXZ31:GXZ56 GOD31:GOD56 GEH31:GEH56 FUL31:FUL56 FKP31:FKP56 FAT31:FAT56 EQX31:EQX56 EHB31:EHB56 DXF31:DXF56 DNJ31:DNJ56 DDN31:DDN56 CTR31:CTR56 CJV31:CJV56 BZZ31:BZZ56 BQD31:BQD56 BGH31:BGH56 AWL31:AWL56 AMP31:AMP56 ACT31:ACT56 SX31:SX56 JB31:JB56">
      <formula1>JA31*0.75</formula1>
    </dataValidation>
    <dataValidation type="decimal" operator="lessThan" allowBlank="1" showInputMessage="1" showErrorMessage="1" promptTitle="Tähelepanu!" prompt="Kaudsed kulud moodustavad otsestest kuludest kuni 7%." sqref="JC65568:JE65568 SY65568:TA65568 ACU65568:ACW65568 AMQ65568:AMS65568 AWM65568:AWO65568 BGI65568:BGK65568 BQE65568:BQG65568 CAA65568:CAC65568 CJW65568:CJY65568 CTS65568:CTU65568 DDO65568:DDQ65568 DNK65568:DNM65568 DXG65568:DXI65568 EHC65568:EHE65568 EQY65568:ERA65568 FAU65568:FAW65568 FKQ65568:FKS65568 FUM65568:FUO65568 GEI65568:GEK65568 GOE65568:GOG65568 GYA65568:GYC65568 HHW65568:HHY65568 HRS65568:HRU65568 IBO65568:IBQ65568 ILK65568:ILM65568 IVG65568:IVI65568 JFC65568:JFE65568 JOY65568:JPA65568 JYU65568:JYW65568 KIQ65568:KIS65568 KSM65568:KSO65568 LCI65568:LCK65568 LME65568:LMG65568 LWA65568:LWC65568 MFW65568:MFY65568 MPS65568:MPU65568 MZO65568:MZQ65568 NJK65568:NJM65568 NTG65568:NTI65568 ODC65568:ODE65568 OMY65568:ONA65568 OWU65568:OWW65568 PGQ65568:PGS65568 PQM65568:PQO65568 QAI65568:QAK65568 QKE65568:QKG65568 QUA65568:QUC65568 RDW65568:RDY65568 RNS65568:RNU65568 RXO65568:RXQ65568 SHK65568:SHM65568 SRG65568:SRI65568 TBC65568:TBE65568 TKY65568:TLA65568 TUU65568:TUW65568 UEQ65568:UES65568 UOM65568:UOO65568 UYI65568:UYK65568 VIE65568:VIG65568 VSA65568:VSC65568 WBW65568:WBY65568 WLS65568:WLU65568 WVO65568:WVQ65568 JC131104:JE131104 SY131104:TA131104 ACU131104:ACW131104 AMQ131104:AMS131104 AWM131104:AWO131104 BGI131104:BGK131104 BQE131104:BQG131104 CAA131104:CAC131104 CJW131104:CJY131104 CTS131104:CTU131104 DDO131104:DDQ131104 DNK131104:DNM131104 DXG131104:DXI131104 EHC131104:EHE131104 EQY131104:ERA131104 FAU131104:FAW131104 FKQ131104:FKS131104 FUM131104:FUO131104 GEI131104:GEK131104 GOE131104:GOG131104 GYA131104:GYC131104 HHW131104:HHY131104 HRS131104:HRU131104 IBO131104:IBQ131104 ILK131104:ILM131104 IVG131104:IVI131104 JFC131104:JFE131104 JOY131104:JPA131104 JYU131104:JYW131104 KIQ131104:KIS131104 KSM131104:KSO131104 LCI131104:LCK131104 LME131104:LMG131104 LWA131104:LWC131104 MFW131104:MFY131104 MPS131104:MPU131104 MZO131104:MZQ131104 NJK131104:NJM131104 NTG131104:NTI131104 ODC131104:ODE131104 OMY131104:ONA131104 OWU131104:OWW131104 PGQ131104:PGS131104 PQM131104:PQO131104 QAI131104:QAK131104 QKE131104:QKG131104 QUA131104:QUC131104 RDW131104:RDY131104 RNS131104:RNU131104 RXO131104:RXQ131104 SHK131104:SHM131104 SRG131104:SRI131104 TBC131104:TBE131104 TKY131104:TLA131104 TUU131104:TUW131104 UEQ131104:UES131104 UOM131104:UOO131104 UYI131104:UYK131104 VIE131104:VIG131104 VSA131104:VSC131104 WBW131104:WBY131104 WLS131104:WLU131104 WVO131104:WVQ131104 JC196640:JE196640 SY196640:TA196640 ACU196640:ACW196640 AMQ196640:AMS196640 AWM196640:AWO196640 BGI196640:BGK196640 BQE196640:BQG196640 CAA196640:CAC196640 CJW196640:CJY196640 CTS196640:CTU196640 DDO196640:DDQ196640 DNK196640:DNM196640 DXG196640:DXI196640 EHC196640:EHE196640 EQY196640:ERA196640 FAU196640:FAW196640 FKQ196640:FKS196640 FUM196640:FUO196640 GEI196640:GEK196640 GOE196640:GOG196640 GYA196640:GYC196640 HHW196640:HHY196640 HRS196640:HRU196640 IBO196640:IBQ196640 ILK196640:ILM196640 IVG196640:IVI196640 JFC196640:JFE196640 JOY196640:JPA196640 JYU196640:JYW196640 KIQ196640:KIS196640 KSM196640:KSO196640 LCI196640:LCK196640 LME196640:LMG196640 LWA196640:LWC196640 MFW196640:MFY196640 MPS196640:MPU196640 MZO196640:MZQ196640 NJK196640:NJM196640 NTG196640:NTI196640 ODC196640:ODE196640 OMY196640:ONA196640 OWU196640:OWW196640 PGQ196640:PGS196640 PQM196640:PQO196640 QAI196640:QAK196640 QKE196640:QKG196640 QUA196640:QUC196640 RDW196640:RDY196640 RNS196640:RNU196640 RXO196640:RXQ196640 SHK196640:SHM196640 SRG196640:SRI196640 TBC196640:TBE196640 TKY196640:TLA196640 TUU196640:TUW196640 UEQ196640:UES196640 UOM196640:UOO196640 UYI196640:UYK196640 VIE196640:VIG196640 VSA196640:VSC196640 WBW196640:WBY196640 WLS196640:WLU196640 WVO196640:WVQ196640 JC262176:JE262176 SY262176:TA262176 ACU262176:ACW262176 AMQ262176:AMS262176 AWM262176:AWO262176 BGI262176:BGK262176 BQE262176:BQG262176 CAA262176:CAC262176 CJW262176:CJY262176 CTS262176:CTU262176 DDO262176:DDQ262176 DNK262176:DNM262176 DXG262176:DXI262176 EHC262176:EHE262176 EQY262176:ERA262176 FAU262176:FAW262176 FKQ262176:FKS262176 FUM262176:FUO262176 GEI262176:GEK262176 GOE262176:GOG262176 GYA262176:GYC262176 HHW262176:HHY262176 HRS262176:HRU262176 IBO262176:IBQ262176 ILK262176:ILM262176 IVG262176:IVI262176 JFC262176:JFE262176 JOY262176:JPA262176 JYU262176:JYW262176 KIQ262176:KIS262176 KSM262176:KSO262176 LCI262176:LCK262176 LME262176:LMG262176 LWA262176:LWC262176 MFW262176:MFY262176 MPS262176:MPU262176 MZO262176:MZQ262176 NJK262176:NJM262176 NTG262176:NTI262176 ODC262176:ODE262176 OMY262176:ONA262176 OWU262176:OWW262176 PGQ262176:PGS262176 PQM262176:PQO262176 QAI262176:QAK262176 QKE262176:QKG262176 QUA262176:QUC262176 RDW262176:RDY262176 RNS262176:RNU262176 RXO262176:RXQ262176 SHK262176:SHM262176 SRG262176:SRI262176 TBC262176:TBE262176 TKY262176:TLA262176 TUU262176:TUW262176 UEQ262176:UES262176 UOM262176:UOO262176 UYI262176:UYK262176 VIE262176:VIG262176 VSA262176:VSC262176 WBW262176:WBY262176 WLS262176:WLU262176 WVO262176:WVQ262176 JC327712:JE327712 SY327712:TA327712 ACU327712:ACW327712 AMQ327712:AMS327712 AWM327712:AWO327712 BGI327712:BGK327712 BQE327712:BQG327712 CAA327712:CAC327712 CJW327712:CJY327712 CTS327712:CTU327712 DDO327712:DDQ327712 DNK327712:DNM327712 DXG327712:DXI327712 EHC327712:EHE327712 EQY327712:ERA327712 FAU327712:FAW327712 FKQ327712:FKS327712 FUM327712:FUO327712 GEI327712:GEK327712 GOE327712:GOG327712 GYA327712:GYC327712 HHW327712:HHY327712 HRS327712:HRU327712 IBO327712:IBQ327712 ILK327712:ILM327712 IVG327712:IVI327712 JFC327712:JFE327712 JOY327712:JPA327712 JYU327712:JYW327712 KIQ327712:KIS327712 KSM327712:KSO327712 LCI327712:LCK327712 LME327712:LMG327712 LWA327712:LWC327712 MFW327712:MFY327712 MPS327712:MPU327712 MZO327712:MZQ327712 NJK327712:NJM327712 NTG327712:NTI327712 ODC327712:ODE327712 OMY327712:ONA327712 OWU327712:OWW327712 PGQ327712:PGS327712 PQM327712:PQO327712 QAI327712:QAK327712 QKE327712:QKG327712 QUA327712:QUC327712 RDW327712:RDY327712 RNS327712:RNU327712 RXO327712:RXQ327712 SHK327712:SHM327712 SRG327712:SRI327712 TBC327712:TBE327712 TKY327712:TLA327712 TUU327712:TUW327712 UEQ327712:UES327712 UOM327712:UOO327712 UYI327712:UYK327712 VIE327712:VIG327712 VSA327712:VSC327712 WBW327712:WBY327712 WLS327712:WLU327712 WVO327712:WVQ327712 JC393248:JE393248 SY393248:TA393248 ACU393248:ACW393248 AMQ393248:AMS393248 AWM393248:AWO393248 BGI393248:BGK393248 BQE393248:BQG393248 CAA393248:CAC393248 CJW393248:CJY393248 CTS393248:CTU393248 DDO393248:DDQ393248 DNK393248:DNM393248 DXG393248:DXI393248 EHC393248:EHE393248 EQY393248:ERA393248 FAU393248:FAW393248 FKQ393248:FKS393248 FUM393248:FUO393248 GEI393248:GEK393248 GOE393248:GOG393248 GYA393248:GYC393248 HHW393248:HHY393248 HRS393248:HRU393248 IBO393248:IBQ393248 ILK393248:ILM393248 IVG393248:IVI393248 JFC393248:JFE393248 JOY393248:JPA393248 JYU393248:JYW393248 KIQ393248:KIS393248 KSM393248:KSO393248 LCI393248:LCK393248 LME393248:LMG393248 LWA393248:LWC393248 MFW393248:MFY393248 MPS393248:MPU393248 MZO393248:MZQ393248 NJK393248:NJM393248 NTG393248:NTI393248 ODC393248:ODE393248 OMY393248:ONA393248 OWU393248:OWW393248 PGQ393248:PGS393248 PQM393248:PQO393248 QAI393248:QAK393248 QKE393248:QKG393248 QUA393248:QUC393248 RDW393248:RDY393248 RNS393248:RNU393248 RXO393248:RXQ393248 SHK393248:SHM393248 SRG393248:SRI393248 TBC393248:TBE393248 TKY393248:TLA393248 TUU393248:TUW393248 UEQ393248:UES393248 UOM393248:UOO393248 UYI393248:UYK393248 VIE393248:VIG393248 VSA393248:VSC393248 WBW393248:WBY393248 WLS393248:WLU393248 WVO393248:WVQ393248 JC458784:JE458784 SY458784:TA458784 ACU458784:ACW458784 AMQ458784:AMS458784 AWM458784:AWO458784 BGI458784:BGK458784 BQE458784:BQG458784 CAA458784:CAC458784 CJW458784:CJY458784 CTS458784:CTU458784 DDO458784:DDQ458784 DNK458784:DNM458784 DXG458784:DXI458784 EHC458784:EHE458784 EQY458784:ERA458784 FAU458784:FAW458784 FKQ458784:FKS458784 FUM458784:FUO458784 GEI458784:GEK458784 GOE458784:GOG458784 GYA458784:GYC458784 HHW458784:HHY458784 HRS458784:HRU458784 IBO458784:IBQ458784 ILK458784:ILM458784 IVG458784:IVI458784 JFC458784:JFE458784 JOY458784:JPA458784 JYU458784:JYW458784 KIQ458784:KIS458784 KSM458784:KSO458784 LCI458784:LCK458784 LME458784:LMG458784 LWA458784:LWC458784 MFW458784:MFY458784 MPS458784:MPU458784 MZO458784:MZQ458784 NJK458784:NJM458784 NTG458784:NTI458784 ODC458784:ODE458784 OMY458784:ONA458784 OWU458784:OWW458784 PGQ458784:PGS458784 PQM458784:PQO458784 QAI458784:QAK458784 QKE458784:QKG458784 QUA458784:QUC458784 RDW458784:RDY458784 RNS458784:RNU458784 RXO458784:RXQ458784 SHK458784:SHM458784 SRG458784:SRI458784 TBC458784:TBE458784 TKY458784:TLA458784 TUU458784:TUW458784 UEQ458784:UES458784 UOM458784:UOO458784 UYI458784:UYK458784 VIE458784:VIG458784 VSA458784:VSC458784 WBW458784:WBY458784 WLS458784:WLU458784 WVO458784:WVQ458784 JC524320:JE524320 SY524320:TA524320 ACU524320:ACW524320 AMQ524320:AMS524320 AWM524320:AWO524320 BGI524320:BGK524320 BQE524320:BQG524320 CAA524320:CAC524320 CJW524320:CJY524320 CTS524320:CTU524320 DDO524320:DDQ524320 DNK524320:DNM524320 DXG524320:DXI524320 EHC524320:EHE524320 EQY524320:ERA524320 FAU524320:FAW524320 FKQ524320:FKS524320 FUM524320:FUO524320 GEI524320:GEK524320 GOE524320:GOG524320 GYA524320:GYC524320 HHW524320:HHY524320 HRS524320:HRU524320 IBO524320:IBQ524320 ILK524320:ILM524320 IVG524320:IVI524320 JFC524320:JFE524320 JOY524320:JPA524320 JYU524320:JYW524320 KIQ524320:KIS524320 KSM524320:KSO524320 LCI524320:LCK524320 LME524320:LMG524320 LWA524320:LWC524320 MFW524320:MFY524320 MPS524320:MPU524320 MZO524320:MZQ524320 NJK524320:NJM524320 NTG524320:NTI524320 ODC524320:ODE524320 OMY524320:ONA524320 OWU524320:OWW524320 PGQ524320:PGS524320 PQM524320:PQO524320 QAI524320:QAK524320 QKE524320:QKG524320 QUA524320:QUC524320 RDW524320:RDY524320 RNS524320:RNU524320 RXO524320:RXQ524320 SHK524320:SHM524320 SRG524320:SRI524320 TBC524320:TBE524320 TKY524320:TLA524320 TUU524320:TUW524320 UEQ524320:UES524320 UOM524320:UOO524320 UYI524320:UYK524320 VIE524320:VIG524320 VSA524320:VSC524320 WBW524320:WBY524320 WLS524320:WLU524320 WVO524320:WVQ524320 JC589856:JE589856 SY589856:TA589856 ACU589856:ACW589856 AMQ589856:AMS589856 AWM589856:AWO589856 BGI589856:BGK589856 BQE589856:BQG589856 CAA589856:CAC589856 CJW589856:CJY589856 CTS589856:CTU589856 DDO589856:DDQ589856 DNK589856:DNM589856 DXG589856:DXI589856 EHC589856:EHE589856 EQY589856:ERA589856 FAU589856:FAW589856 FKQ589856:FKS589856 FUM589856:FUO589856 GEI589856:GEK589856 GOE589856:GOG589856 GYA589856:GYC589856 HHW589856:HHY589856 HRS589856:HRU589856 IBO589856:IBQ589856 ILK589856:ILM589856 IVG589856:IVI589856 JFC589856:JFE589856 JOY589856:JPA589856 JYU589856:JYW589856 KIQ589856:KIS589856 KSM589856:KSO589856 LCI589856:LCK589856 LME589856:LMG589856 LWA589856:LWC589856 MFW589856:MFY589856 MPS589856:MPU589856 MZO589856:MZQ589856 NJK589856:NJM589856 NTG589856:NTI589856 ODC589856:ODE589856 OMY589856:ONA589856 OWU589856:OWW589856 PGQ589856:PGS589856 PQM589856:PQO589856 QAI589856:QAK589856 QKE589856:QKG589856 QUA589856:QUC589856 RDW589856:RDY589856 RNS589856:RNU589856 RXO589856:RXQ589856 SHK589856:SHM589856 SRG589856:SRI589856 TBC589856:TBE589856 TKY589856:TLA589856 TUU589856:TUW589856 UEQ589856:UES589856 UOM589856:UOO589856 UYI589856:UYK589856 VIE589856:VIG589856 VSA589856:VSC589856 WBW589856:WBY589856 WLS589856:WLU589856 WVO589856:WVQ589856 JC655392:JE655392 SY655392:TA655392 ACU655392:ACW655392 AMQ655392:AMS655392 AWM655392:AWO655392 BGI655392:BGK655392 BQE655392:BQG655392 CAA655392:CAC655392 CJW655392:CJY655392 CTS655392:CTU655392 DDO655392:DDQ655392 DNK655392:DNM655392 DXG655392:DXI655392 EHC655392:EHE655392 EQY655392:ERA655392 FAU655392:FAW655392 FKQ655392:FKS655392 FUM655392:FUO655392 GEI655392:GEK655392 GOE655392:GOG655392 GYA655392:GYC655392 HHW655392:HHY655392 HRS655392:HRU655392 IBO655392:IBQ655392 ILK655392:ILM655392 IVG655392:IVI655392 JFC655392:JFE655392 JOY655392:JPA655392 JYU655392:JYW655392 KIQ655392:KIS655392 KSM655392:KSO655392 LCI655392:LCK655392 LME655392:LMG655392 LWA655392:LWC655392 MFW655392:MFY655392 MPS655392:MPU655392 MZO655392:MZQ655392 NJK655392:NJM655392 NTG655392:NTI655392 ODC655392:ODE655392 OMY655392:ONA655392 OWU655392:OWW655392 PGQ655392:PGS655392 PQM655392:PQO655392 QAI655392:QAK655392 QKE655392:QKG655392 QUA655392:QUC655392 RDW655392:RDY655392 RNS655392:RNU655392 RXO655392:RXQ655392 SHK655392:SHM655392 SRG655392:SRI655392 TBC655392:TBE655392 TKY655392:TLA655392 TUU655392:TUW655392 UEQ655392:UES655392 UOM655392:UOO655392 UYI655392:UYK655392 VIE655392:VIG655392 VSA655392:VSC655392 WBW655392:WBY655392 WLS655392:WLU655392 WVO655392:WVQ655392 JC720928:JE720928 SY720928:TA720928 ACU720928:ACW720928 AMQ720928:AMS720928 AWM720928:AWO720928 BGI720928:BGK720928 BQE720928:BQG720928 CAA720928:CAC720928 CJW720928:CJY720928 CTS720928:CTU720928 DDO720928:DDQ720928 DNK720928:DNM720928 DXG720928:DXI720928 EHC720928:EHE720928 EQY720928:ERA720928 FAU720928:FAW720928 FKQ720928:FKS720928 FUM720928:FUO720928 GEI720928:GEK720928 GOE720928:GOG720928 GYA720928:GYC720928 HHW720928:HHY720928 HRS720928:HRU720928 IBO720928:IBQ720928 ILK720928:ILM720928 IVG720928:IVI720928 JFC720928:JFE720928 JOY720928:JPA720928 JYU720928:JYW720928 KIQ720928:KIS720928 KSM720928:KSO720928 LCI720928:LCK720928 LME720928:LMG720928 LWA720928:LWC720928 MFW720928:MFY720928 MPS720928:MPU720928 MZO720928:MZQ720928 NJK720928:NJM720928 NTG720928:NTI720928 ODC720928:ODE720928 OMY720928:ONA720928 OWU720928:OWW720928 PGQ720928:PGS720928 PQM720928:PQO720928 QAI720928:QAK720928 QKE720928:QKG720928 QUA720928:QUC720928 RDW720928:RDY720928 RNS720928:RNU720928 RXO720928:RXQ720928 SHK720928:SHM720928 SRG720928:SRI720928 TBC720928:TBE720928 TKY720928:TLA720928 TUU720928:TUW720928 UEQ720928:UES720928 UOM720928:UOO720928 UYI720928:UYK720928 VIE720928:VIG720928 VSA720928:VSC720928 WBW720928:WBY720928 WLS720928:WLU720928 WVO720928:WVQ720928 JC786464:JE786464 SY786464:TA786464 ACU786464:ACW786464 AMQ786464:AMS786464 AWM786464:AWO786464 BGI786464:BGK786464 BQE786464:BQG786464 CAA786464:CAC786464 CJW786464:CJY786464 CTS786464:CTU786464 DDO786464:DDQ786464 DNK786464:DNM786464 DXG786464:DXI786464 EHC786464:EHE786464 EQY786464:ERA786464 FAU786464:FAW786464 FKQ786464:FKS786464 FUM786464:FUO786464 GEI786464:GEK786464 GOE786464:GOG786464 GYA786464:GYC786464 HHW786464:HHY786464 HRS786464:HRU786464 IBO786464:IBQ786464 ILK786464:ILM786464 IVG786464:IVI786464 JFC786464:JFE786464 JOY786464:JPA786464 JYU786464:JYW786464 KIQ786464:KIS786464 KSM786464:KSO786464 LCI786464:LCK786464 LME786464:LMG786464 LWA786464:LWC786464 MFW786464:MFY786464 MPS786464:MPU786464 MZO786464:MZQ786464 NJK786464:NJM786464 NTG786464:NTI786464 ODC786464:ODE786464 OMY786464:ONA786464 OWU786464:OWW786464 PGQ786464:PGS786464 PQM786464:PQO786464 QAI786464:QAK786464 QKE786464:QKG786464 QUA786464:QUC786464 RDW786464:RDY786464 RNS786464:RNU786464 RXO786464:RXQ786464 SHK786464:SHM786464 SRG786464:SRI786464 TBC786464:TBE786464 TKY786464:TLA786464 TUU786464:TUW786464 UEQ786464:UES786464 UOM786464:UOO786464 UYI786464:UYK786464 VIE786464:VIG786464 VSA786464:VSC786464 WBW786464:WBY786464 WLS786464:WLU786464 WVO786464:WVQ786464 JC852000:JE852000 SY852000:TA852000 ACU852000:ACW852000 AMQ852000:AMS852000 AWM852000:AWO852000 BGI852000:BGK852000 BQE852000:BQG852000 CAA852000:CAC852000 CJW852000:CJY852000 CTS852000:CTU852000 DDO852000:DDQ852000 DNK852000:DNM852000 DXG852000:DXI852000 EHC852000:EHE852000 EQY852000:ERA852000 FAU852000:FAW852000 FKQ852000:FKS852000 FUM852000:FUO852000 GEI852000:GEK852000 GOE852000:GOG852000 GYA852000:GYC852000 HHW852000:HHY852000 HRS852000:HRU852000 IBO852000:IBQ852000 ILK852000:ILM852000 IVG852000:IVI852000 JFC852000:JFE852000 JOY852000:JPA852000 JYU852000:JYW852000 KIQ852000:KIS852000 KSM852000:KSO852000 LCI852000:LCK852000 LME852000:LMG852000 LWA852000:LWC852000 MFW852000:MFY852000 MPS852000:MPU852000 MZO852000:MZQ852000 NJK852000:NJM852000 NTG852000:NTI852000 ODC852000:ODE852000 OMY852000:ONA852000 OWU852000:OWW852000 PGQ852000:PGS852000 PQM852000:PQO852000 QAI852000:QAK852000 QKE852000:QKG852000 QUA852000:QUC852000 RDW852000:RDY852000 RNS852000:RNU852000 RXO852000:RXQ852000 SHK852000:SHM852000 SRG852000:SRI852000 TBC852000:TBE852000 TKY852000:TLA852000 TUU852000:TUW852000 UEQ852000:UES852000 UOM852000:UOO852000 UYI852000:UYK852000 VIE852000:VIG852000 VSA852000:VSC852000 WBW852000:WBY852000 WLS852000:WLU852000 WVO852000:WVQ852000 JC917536:JE917536 SY917536:TA917536 ACU917536:ACW917536 AMQ917536:AMS917536 AWM917536:AWO917536 BGI917536:BGK917536 BQE917536:BQG917536 CAA917536:CAC917536 CJW917536:CJY917536 CTS917536:CTU917536 DDO917536:DDQ917536 DNK917536:DNM917536 DXG917536:DXI917536 EHC917536:EHE917536 EQY917536:ERA917536 FAU917536:FAW917536 FKQ917536:FKS917536 FUM917536:FUO917536 GEI917536:GEK917536 GOE917536:GOG917536 GYA917536:GYC917536 HHW917536:HHY917536 HRS917536:HRU917536 IBO917536:IBQ917536 ILK917536:ILM917536 IVG917536:IVI917536 JFC917536:JFE917536 JOY917536:JPA917536 JYU917536:JYW917536 KIQ917536:KIS917536 KSM917536:KSO917536 LCI917536:LCK917536 LME917536:LMG917536 LWA917536:LWC917536 MFW917536:MFY917536 MPS917536:MPU917536 MZO917536:MZQ917536 NJK917536:NJM917536 NTG917536:NTI917536 ODC917536:ODE917536 OMY917536:ONA917536 OWU917536:OWW917536 PGQ917536:PGS917536 PQM917536:PQO917536 QAI917536:QAK917536 QKE917536:QKG917536 QUA917536:QUC917536 RDW917536:RDY917536 RNS917536:RNU917536 RXO917536:RXQ917536 SHK917536:SHM917536 SRG917536:SRI917536 TBC917536:TBE917536 TKY917536:TLA917536 TUU917536:TUW917536 UEQ917536:UES917536 UOM917536:UOO917536 UYI917536:UYK917536 VIE917536:VIG917536 VSA917536:VSC917536 WBW917536:WBY917536 WLS917536:WLU917536 WVO917536:WVQ917536 JC983072:JE983072 SY983072:TA983072 ACU983072:ACW983072 AMQ983072:AMS983072 AWM983072:AWO983072 BGI983072:BGK983072 BQE983072:BQG983072 CAA983072:CAC983072 CJW983072:CJY983072 CTS983072:CTU983072 DDO983072:DDQ983072 DNK983072:DNM983072 DXG983072:DXI983072 EHC983072:EHE983072 EQY983072:ERA983072 FAU983072:FAW983072 FKQ983072:FKS983072 FUM983072:FUO983072 GEI983072:GEK983072 GOE983072:GOG983072 GYA983072:GYC983072 HHW983072:HHY983072 HRS983072:HRU983072 IBO983072:IBQ983072 ILK983072:ILM983072 IVG983072:IVI983072 JFC983072:JFE983072 JOY983072:JPA983072 JYU983072:JYW983072 KIQ983072:KIS983072 KSM983072:KSO983072 LCI983072:LCK983072 LME983072:LMG983072 LWA983072:LWC983072 MFW983072:MFY983072 MPS983072:MPU983072 MZO983072:MZQ983072 NJK983072:NJM983072 NTG983072:NTI983072 ODC983072:ODE983072 OMY983072:ONA983072 OWU983072:OWW983072 PGQ983072:PGS983072 PQM983072:PQO983072 QAI983072:QAK983072 QKE983072:QKG983072 QUA983072:QUC983072 RDW983072:RDY983072 RNS983072:RNU983072 RXO983072:RXQ983072 SHK983072:SHM983072 SRG983072:SRI983072 TBC983072:TBE983072 TKY983072:TLA983072 TUU983072:TUW983072 UEQ983072:UES983072 UOM983072:UOO983072 UYI983072:UYK983072 VIE983072:VIG983072 VSA983072:VSC983072 WBW983072:WBY983072 WLS983072:WLU983072 WVO983072:WVQ983072 H65568:I65568 H983072:I983072 H917536:I917536 H852000:I852000 H786464:I786464 H720928:I720928 H655392:I655392 H589856:I589856 H524320:I524320 H458784:I458784 H393248:I393248 H327712:I327712 H262176:I262176 H196640:I196640 H131104:I131104">
      <formula1>(0.07*H65566)/1</formula1>
    </dataValidation>
    <dataValidation type="decimal" operator="lessThan" allowBlank="1" showInputMessage="1" showErrorMessage="1" promptTitle="Tähelepanu!" prompt="SiM toetus on kuni 25% projekti kogukuludest." sqref="I131105 I65569 I983073 I917537 I852001 I786465 I720929 I655393 I589857 I524321 I458785 I393249 I327713 I262177 I196641">
      <formula1>H65569*0.25</formula1>
    </dataValidation>
    <dataValidation type="decimal" operator="equal" allowBlank="1" showInputMessage="1" showErrorMessage="1" promptTitle="Tähelepanu!" prompt="Kogusumma peab olema võrdne projekti kogukuludega." sqref="C55:C56">
      <formula1>H86</formula1>
    </dataValidation>
    <dataValidation operator="equal" allowBlank="1" showErrorMessage="1" promptTitle="Tähelepanu!" prompt="AMIF tulu peab võrduma AMIF kuluga." sqref="B12"/>
    <dataValidation type="list" allowBlank="1" showInputMessage="1" showErrorMessage="1" errorTitle="Tähelepanu!" error="Vali ühik nimekirjast" promptTitle="Tähelepanu!" prompt="Vali ühik nimekirjast" sqref="D61:D63">
      <formula1>Ühik</formula1>
    </dataValidation>
    <dataValidation type="decimal" operator="lessThanOrEqual" allowBlank="1" showInputMessage="1" showErrorMessage="1" errorTitle="Tähelepanu!" error="Sisestatud summa ületab 2,5% otsestest kuludest." promptTitle="Tähelepanu!" prompt="Kaudsed kulud moodustavad otsestest kuludest kuni 2,5%." sqref="G78">
      <formula1>ROUND(G77*2.5%,2)</formula1>
    </dataValidation>
    <dataValidation type="decimal" allowBlank="1" showInputMessage="1" showErrorMessage="1" errorTitle="Tähelepanu!" error="AMIF toetuse osakaal ei saa olla suurem kui 75%" promptTitle="Tähelepanu!" prompt="ISF toetuse osakaal ei saa olla suurem kui 75%" sqref="D13">
      <formula1>0</formula1>
      <formula2>75</formula2>
    </dataValidation>
    <dataValidation type="decimal" operator="equal" allowBlank="1" showInputMessage="1" showErrorMessage="1" errorTitle="Tähelepanu!" error="Tervik peab olema 100%" promptTitle="Tähelepanu!" prompt="Osakaalude summa peab olema 100%" sqref="D18">
      <formula1>100</formula1>
    </dataValidation>
    <dataValidation type="decimal" operator="equal" allowBlank="1" showInputMessage="1" showErrorMessage="1" sqref="C18">
      <formula1>D30</formula1>
    </dataValidation>
    <dataValidation type="custom" allowBlank="1" showInputMessage="1" showErrorMessage="1" sqref="D14">
      <formula1>IF(SUM(D13:D17)&gt;100," ",100-(D13+D15+D16+D17))</formula1>
    </dataValidation>
  </dataValidations>
  <pageMargins left="0.7" right="0.7" top="0.75" bottom="0.75" header="0.3" footer="0.3"/>
  <pageSetup paperSize="9" scale="8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K51"/>
  <sheetViews>
    <sheetView workbookViewId="0">
      <selection activeCell="I27" sqref="I27"/>
    </sheetView>
  </sheetViews>
  <sheetFormatPr defaultRowHeight="15" x14ac:dyDescent="0.25"/>
  <cols>
    <col min="1" max="1" width="4.28515625" style="13" customWidth="1"/>
    <col min="2" max="2" width="7" customWidth="1"/>
    <col min="3" max="3" width="36.28515625" customWidth="1"/>
    <col min="4" max="4" width="15.140625" customWidth="1"/>
    <col min="5" max="5" width="20.28515625" customWidth="1"/>
    <col min="6" max="6" width="17.42578125" customWidth="1"/>
    <col min="7" max="7" width="20" customWidth="1"/>
    <col min="8" max="8" width="15.140625" customWidth="1"/>
    <col min="9" max="9" width="17" customWidth="1"/>
    <col min="10" max="10" width="27" customWidth="1"/>
    <col min="11" max="11" width="11.85546875" customWidth="1"/>
  </cols>
  <sheetData>
    <row r="1" spans="2:11" s="13" customFormat="1" ht="15.75" x14ac:dyDescent="0.25">
      <c r="B1" s="27" t="str">
        <f>IF(H21=0,"",IF(H21=100,"","Tähelepanu! Tabel 1. Projekti maksumus ja tulud allikate lõikes (EUR), osakaalude summa ei moodusta 100%"))</f>
        <v/>
      </c>
      <c r="C1" s="17"/>
      <c r="D1" s="17"/>
      <c r="E1" s="17"/>
      <c r="F1" s="17"/>
      <c r="G1" s="17"/>
    </row>
    <row r="2" spans="2:11" s="13" customFormat="1" ht="15.75" x14ac:dyDescent="0.25">
      <c r="B2" s="27" t="str">
        <f>IF(E21=E36,"","Tähelepanu! Tabel 1. Projekti maksumus ja tulud allikate lõikes (EUR). Projekti tegelikud tulud kokku ei ole võrdne projekti tegelike kuludega.")</f>
        <v/>
      </c>
      <c r="C2" s="17"/>
      <c r="D2" s="17"/>
      <c r="E2" s="17"/>
      <c r="F2" s="17"/>
      <c r="G2" s="17"/>
    </row>
    <row r="3" spans="2:11" s="13" customFormat="1" ht="22.5" customHeight="1" x14ac:dyDescent="0.25">
      <c r="B3" s="27" t="str">
        <f>IF(D45=E36,"","Tähelepanu! Tabel 3. Projekti kulud meetmete lõikes (EUR) kokku ei ole võrdne Tabel 2. Kuluaruande koond tegelikud kulud kokku")</f>
        <v/>
      </c>
      <c r="C3" s="17"/>
      <c r="D3" s="17"/>
      <c r="E3" s="30"/>
      <c r="F3" s="17"/>
      <c r="G3" s="17"/>
    </row>
    <row r="4" spans="2:11" s="13" customFormat="1" ht="15.75" x14ac:dyDescent="0.25">
      <c r="B4" s="3" t="s">
        <v>56</v>
      </c>
      <c r="C4" s="17"/>
      <c r="D4" s="17"/>
      <c r="E4" s="17"/>
      <c r="F4" s="17"/>
      <c r="G4" s="17"/>
    </row>
    <row r="5" spans="2:11" s="13" customFormat="1" ht="15.75" x14ac:dyDescent="0.25">
      <c r="B5" s="30" t="s">
        <v>34</v>
      </c>
      <c r="C5" s="25"/>
      <c r="D5" s="25"/>
      <c r="E5" s="25"/>
      <c r="F5" s="25"/>
      <c r="G5" s="25"/>
    </row>
    <row r="6" spans="2:11" s="13" customFormat="1" ht="15.75" x14ac:dyDescent="0.25">
      <c r="B6" s="30" t="s">
        <v>126</v>
      </c>
      <c r="C6" s="25"/>
      <c r="D6" s="25"/>
      <c r="E6" s="25"/>
      <c r="F6" s="25"/>
      <c r="G6" s="25"/>
    </row>
    <row r="7" spans="2:11" ht="15.75" x14ac:dyDescent="0.25">
      <c r="B7" s="30" t="s">
        <v>35</v>
      </c>
      <c r="C7" s="25"/>
      <c r="D7" s="25"/>
      <c r="E7" s="25"/>
      <c r="F7" s="25"/>
      <c r="G7" s="25"/>
    </row>
    <row r="8" spans="2:11" s="13" customFormat="1" ht="15.75" x14ac:dyDescent="0.25">
      <c r="B8" s="30"/>
      <c r="C8" s="25"/>
      <c r="D8" s="29"/>
      <c r="E8" s="29"/>
      <c r="F8" s="29"/>
      <c r="G8" s="29"/>
      <c r="H8" s="48"/>
    </row>
    <row r="9" spans="2:11" s="13" customFormat="1" ht="15.75" x14ac:dyDescent="0.25">
      <c r="B9" s="30"/>
      <c r="C9" s="25"/>
      <c r="D9" s="29"/>
      <c r="E9" s="29"/>
      <c r="F9" s="29"/>
      <c r="G9" s="29"/>
      <c r="H9" s="48"/>
    </row>
    <row r="10" spans="2:11" s="13" customFormat="1" ht="15.75" x14ac:dyDescent="0.25">
      <c r="B10" s="48"/>
      <c r="C10"/>
      <c r="D10" s="29"/>
      <c r="E10" s="29"/>
      <c r="F10" s="29"/>
      <c r="G10" s="29"/>
      <c r="H10" s="48"/>
    </row>
    <row r="11" spans="2:11" x14ac:dyDescent="0.25">
      <c r="B11" s="48" t="s">
        <v>61</v>
      </c>
    </row>
    <row r="12" spans="2:11" ht="15.75" x14ac:dyDescent="0.25">
      <c r="B12" s="31"/>
      <c r="C12" s="32"/>
      <c r="D12" s="32"/>
      <c r="E12" s="158" t="s">
        <v>110</v>
      </c>
      <c r="F12" s="158"/>
      <c r="G12" s="158"/>
      <c r="H12" s="158"/>
      <c r="I12" s="158"/>
      <c r="J12" s="158"/>
      <c r="K12" s="135" t="s">
        <v>47</v>
      </c>
    </row>
    <row r="13" spans="2:11" ht="15.75" x14ac:dyDescent="0.25">
      <c r="B13" s="31"/>
      <c r="C13" s="32"/>
      <c r="D13" s="32"/>
      <c r="E13" s="156" t="s">
        <v>63</v>
      </c>
      <c r="F13" s="49" t="s">
        <v>57</v>
      </c>
      <c r="G13" s="138" t="s">
        <v>63</v>
      </c>
      <c r="H13" s="49" t="s">
        <v>58</v>
      </c>
      <c r="I13" s="138" t="s">
        <v>63</v>
      </c>
      <c r="J13" s="49" t="s">
        <v>59</v>
      </c>
      <c r="K13" s="136"/>
    </row>
    <row r="14" spans="2:11" ht="15.75" x14ac:dyDescent="0.25">
      <c r="B14" s="31"/>
      <c r="C14" s="32" t="s">
        <v>8</v>
      </c>
      <c r="D14" s="32" t="s">
        <v>12</v>
      </c>
      <c r="E14" s="157"/>
      <c r="F14" s="49" t="s">
        <v>109</v>
      </c>
      <c r="G14" s="139"/>
      <c r="H14" s="49" t="s">
        <v>109</v>
      </c>
      <c r="I14" s="139"/>
      <c r="J14" s="49" t="s">
        <v>109</v>
      </c>
      <c r="K14" s="137"/>
    </row>
    <row r="15" spans="2:11" ht="15.75" x14ac:dyDescent="0.25">
      <c r="B15" s="35">
        <v>1</v>
      </c>
      <c r="C15" s="36" t="s">
        <v>82</v>
      </c>
      <c r="D15" s="59">
        <f>Eelarve!C13</f>
        <v>15000</v>
      </c>
      <c r="E15" s="116" t="s">
        <v>75</v>
      </c>
      <c r="F15" s="59"/>
      <c r="G15" s="116" t="s">
        <v>75</v>
      </c>
      <c r="H15" s="59"/>
      <c r="I15" s="116" t="s">
        <v>75</v>
      </c>
      <c r="J15" s="59"/>
      <c r="K15" s="66">
        <f>Eelarve!D13</f>
        <v>75</v>
      </c>
    </row>
    <row r="16" spans="2:11" ht="15.75" x14ac:dyDescent="0.25">
      <c r="B16" s="35">
        <v>2</v>
      </c>
      <c r="C16" s="36" t="s">
        <v>10</v>
      </c>
      <c r="D16" s="59">
        <f>Eelarve!C14</f>
        <v>5000</v>
      </c>
      <c r="E16" s="116" t="s">
        <v>76</v>
      </c>
      <c r="F16" s="59"/>
      <c r="G16" s="116" t="s">
        <v>76</v>
      </c>
      <c r="H16" s="59"/>
      <c r="I16" s="116" t="s">
        <v>76</v>
      </c>
      <c r="J16" s="59"/>
      <c r="K16" s="66">
        <f>Eelarve!D14</f>
        <v>25</v>
      </c>
    </row>
    <row r="17" spans="2:11" ht="15.75" x14ac:dyDescent="0.25">
      <c r="B17" s="35">
        <v>3</v>
      </c>
      <c r="C17" s="36" t="s">
        <v>129</v>
      </c>
      <c r="D17" s="59">
        <f>Eelarve!C15</f>
        <v>0</v>
      </c>
      <c r="E17" s="116"/>
      <c r="F17" s="59"/>
      <c r="G17" s="116"/>
      <c r="H17" s="59"/>
      <c r="I17" s="116"/>
      <c r="J17" s="59"/>
      <c r="K17" s="66">
        <f>Eelarve!D15</f>
        <v>0</v>
      </c>
    </row>
    <row r="18" spans="2:11" ht="15.75" x14ac:dyDescent="0.25">
      <c r="B18" s="35">
        <v>4</v>
      </c>
      <c r="C18" s="36" t="s">
        <v>11</v>
      </c>
      <c r="D18" s="59">
        <f>Eelarve!C16</f>
        <v>0</v>
      </c>
      <c r="E18" s="116"/>
      <c r="F18" s="59"/>
      <c r="G18" s="116"/>
      <c r="H18" s="59"/>
      <c r="I18" s="116"/>
      <c r="J18" s="59"/>
      <c r="K18" s="66">
        <f>Eelarve!D16</f>
        <v>0</v>
      </c>
    </row>
    <row r="19" spans="2:11" ht="15.75" x14ac:dyDescent="0.25">
      <c r="B19" s="35">
        <v>5</v>
      </c>
      <c r="C19" s="36" t="s">
        <v>37</v>
      </c>
      <c r="D19" s="59">
        <f>Eelarve!C17</f>
        <v>0</v>
      </c>
      <c r="E19" s="116"/>
      <c r="F19" s="59"/>
      <c r="G19" s="116"/>
      <c r="H19" s="59"/>
      <c r="I19" s="116"/>
      <c r="J19" s="59"/>
      <c r="K19" s="66">
        <f>Eelarve!D17</f>
        <v>0</v>
      </c>
    </row>
    <row r="20" spans="2:11" ht="15.75" x14ac:dyDescent="0.25">
      <c r="B20" s="149" t="s">
        <v>49</v>
      </c>
      <c r="C20" s="150"/>
      <c r="D20" s="41">
        <f>SUM(D15:D19)</f>
        <v>20000</v>
      </c>
      <c r="E20" s="37"/>
      <c r="F20" s="41">
        <f>SUM(F15:F19)</f>
        <v>0</v>
      </c>
      <c r="G20" s="37"/>
      <c r="H20" s="41">
        <f>SUM(H15:H19)</f>
        <v>0</v>
      </c>
      <c r="I20" s="37"/>
      <c r="J20" s="41">
        <f>SUM(J15:J19)</f>
        <v>0</v>
      </c>
      <c r="K20" s="41">
        <f>SUM(K15:K19)</f>
        <v>100</v>
      </c>
    </row>
    <row r="21" spans="2:11" x14ac:dyDescent="0.25">
      <c r="B21" t="s">
        <v>111</v>
      </c>
    </row>
    <row r="22" spans="2:11" s="13" customFormat="1" x14ac:dyDescent="0.25"/>
    <row r="23" spans="2:11" x14ac:dyDescent="0.25">
      <c r="B23" s="48" t="s">
        <v>62</v>
      </c>
    </row>
    <row r="24" spans="2:11" ht="15.75" x14ac:dyDescent="0.25">
      <c r="B24" s="143" t="s">
        <v>8</v>
      </c>
      <c r="C24" s="144"/>
      <c r="D24" s="140" t="s">
        <v>12</v>
      </c>
      <c r="E24" s="153" t="s">
        <v>110</v>
      </c>
      <c r="F24" s="154"/>
      <c r="G24" s="154"/>
      <c r="H24" s="154"/>
      <c r="I24" s="155"/>
      <c r="J24" s="140" t="s">
        <v>47</v>
      </c>
    </row>
    <row r="25" spans="2:11" ht="15.75" x14ac:dyDescent="0.25">
      <c r="B25" s="145"/>
      <c r="C25" s="146"/>
      <c r="D25" s="141"/>
      <c r="E25" s="151" t="s">
        <v>57</v>
      </c>
      <c r="F25" s="152"/>
      <c r="G25" s="151" t="s">
        <v>58</v>
      </c>
      <c r="H25" s="152"/>
      <c r="I25" s="52" t="s">
        <v>127</v>
      </c>
      <c r="J25" s="141"/>
    </row>
    <row r="26" spans="2:11" ht="36" customHeight="1" x14ac:dyDescent="0.25">
      <c r="B26" s="147"/>
      <c r="C26" s="148"/>
      <c r="D26" s="142"/>
      <c r="E26" s="33" t="s">
        <v>60</v>
      </c>
      <c r="F26" s="51" t="s">
        <v>9</v>
      </c>
      <c r="G26" s="50" t="s">
        <v>60</v>
      </c>
      <c r="H26" s="51" t="s">
        <v>9</v>
      </c>
      <c r="I26" s="53" t="s">
        <v>9</v>
      </c>
      <c r="J26" s="142"/>
    </row>
    <row r="27" spans="2:11" ht="15.75" x14ac:dyDescent="0.25">
      <c r="B27" s="35">
        <v>1</v>
      </c>
      <c r="C27" s="36" t="s">
        <v>82</v>
      </c>
      <c r="D27" s="59">
        <f>F27+H27+I27</f>
        <v>0</v>
      </c>
      <c r="E27" s="115"/>
      <c r="F27" s="63"/>
      <c r="G27" s="115"/>
      <c r="H27" s="63"/>
      <c r="I27" s="67">
        <f>IF(OR(H27="",0,'KULUARUANDE KOOND'!F14=0),0,'KULUARUANDE KOOND'!D14-Maksetaotlus!F27-Maksetaotlus!H27)</f>
        <v>0</v>
      </c>
      <c r="J27" s="66">
        <f>Eelarve!D13</f>
        <v>75</v>
      </c>
    </row>
    <row r="28" spans="2:11" ht="15.75" x14ac:dyDescent="0.25">
      <c r="B28" s="35">
        <v>2</v>
      </c>
      <c r="C28" s="36" t="s">
        <v>10</v>
      </c>
      <c r="D28" s="59">
        <f t="shared" ref="D28:D31" si="0">F28+H28+I28</f>
        <v>0</v>
      </c>
      <c r="E28" s="115"/>
      <c r="F28" s="63"/>
      <c r="G28" s="115"/>
      <c r="H28" s="63"/>
      <c r="I28" s="67">
        <f>IF(OR(H28="",0,'KULUARUANDE KOOND'!F15=0),0,'KULUARUANDE KOOND'!D15-Maksetaotlus!F28-Maksetaotlus!H28)</f>
        <v>0</v>
      </c>
      <c r="J28" s="66">
        <f>Eelarve!D14</f>
        <v>25</v>
      </c>
    </row>
    <row r="29" spans="2:11" ht="15.75" x14ac:dyDescent="0.25">
      <c r="B29" s="35">
        <v>3</v>
      </c>
      <c r="C29" s="36" t="s">
        <v>129</v>
      </c>
      <c r="D29" s="59">
        <f t="shared" si="0"/>
        <v>0</v>
      </c>
      <c r="E29" s="115"/>
      <c r="F29" s="63"/>
      <c r="G29" s="115"/>
      <c r="H29" s="63"/>
      <c r="I29" s="67">
        <f>IF(OR(H29="",0,'KULUARUANDE KOOND'!F16=0),0,'KULUARUANDE KOOND'!D16-Maksetaotlus!F29-Maksetaotlus!H29)</f>
        <v>0</v>
      </c>
      <c r="J29" s="66">
        <f>Eelarve!D15</f>
        <v>0</v>
      </c>
    </row>
    <row r="30" spans="2:11" ht="15.75" x14ac:dyDescent="0.25">
      <c r="B30" s="35">
        <v>4</v>
      </c>
      <c r="C30" s="36" t="s">
        <v>11</v>
      </c>
      <c r="D30" s="59">
        <f t="shared" si="0"/>
        <v>0</v>
      </c>
      <c r="E30" s="115"/>
      <c r="F30" s="63"/>
      <c r="G30" s="115"/>
      <c r="H30" s="63"/>
      <c r="I30" s="67">
        <f>IF(OR(H30="",0,'KULUARUANDE KOOND'!F17=0),0,'KULUARUANDE KOOND'!D17-Maksetaotlus!F30-Maksetaotlus!H30)</f>
        <v>0</v>
      </c>
      <c r="J30" s="66">
        <f>Eelarve!D16</f>
        <v>0</v>
      </c>
    </row>
    <row r="31" spans="2:11" ht="15.75" x14ac:dyDescent="0.25">
      <c r="B31" s="35">
        <v>5</v>
      </c>
      <c r="C31" s="36" t="s">
        <v>37</v>
      </c>
      <c r="D31" s="59">
        <f t="shared" si="0"/>
        <v>0</v>
      </c>
      <c r="E31" s="115"/>
      <c r="F31" s="63"/>
      <c r="G31" s="115"/>
      <c r="H31" s="63"/>
      <c r="I31" s="67">
        <f>IF(OR(H31="",0,'KULUARUANDE KOOND'!F18=0),0,'KULUARUANDE KOOND'!D18-Maksetaotlus!F31-Maksetaotlus!H31)</f>
        <v>0</v>
      </c>
      <c r="J31" s="66">
        <f>Eelarve!D17</f>
        <v>0</v>
      </c>
    </row>
    <row r="32" spans="2:11" ht="15.75" x14ac:dyDescent="0.25">
      <c r="B32" s="149" t="s">
        <v>49</v>
      </c>
      <c r="C32" s="150"/>
      <c r="D32" s="41">
        <f>SUM(D27:D31)</f>
        <v>0</v>
      </c>
      <c r="E32" s="37"/>
      <c r="F32" s="41">
        <f>SUM(F27:F31)</f>
        <v>0</v>
      </c>
      <c r="G32" s="37"/>
      <c r="H32" s="41">
        <f>SUM(H27:H31)</f>
        <v>0</v>
      </c>
      <c r="I32" s="41">
        <f>SUM(I27:I31)</f>
        <v>0</v>
      </c>
      <c r="J32" s="41">
        <f>SUM(J27:J31)</f>
        <v>100</v>
      </c>
    </row>
    <row r="33" spans="2:10" x14ac:dyDescent="0.25">
      <c r="B33" s="13" t="s">
        <v>112</v>
      </c>
    </row>
    <row r="35" spans="2:10" x14ac:dyDescent="0.25">
      <c r="B35" s="48" t="str">
        <f>IF(H27="","Vahemakse taotlus","Lõppmakse taotlus")</f>
        <v>Vahemakse taotlus</v>
      </c>
      <c r="J35" s="54"/>
    </row>
    <row r="37" spans="2:10" ht="15" customHeight="1" x14ac:dyDescent="0.25">
      <c r="B37" s="134" t="s">
        <v>128</v>
      </c>
      <c r="C37" s="134"/>
      <c r="D37" s="134"/>
      <c r="E37" s="134"/>
      <c r="F37" s="134"/>
      <c r="G37" s="134"/>
      <c r="H37" s="134"/>
    </row>
    <row r="38" spans="2:10" x14ac:dyDescent="0.25">
      <c r="B38" s="134"/>
      <c r="C38" s="134"/>
      <c r="D38" s="134"/>
      <c r="E38" s="134"/>
      <c r="F38" s="134"/>
      <c r="G38" s="134"/>
      <c r="H38" s="134"/>
    </row>
    <row r="42" spans="2:10" x14ac:dyDescent="0.25">
      <c r="B42" t="s">
        <v>131</v>
      </c>
    </row>
    <row r="43" spans="2:10" s="13" customFormat="1" x14ac:dyDescent="0.25"/>
    <row r="44" spans="2:10" x14ac:dyDescent="0.25">
      <c r="B44" t="s">
        <v>79</v>
      </c>
    </row>
    <row r="45" spans="2:10" x14ac:dyDescent="0.25">
      <c r="B45" s="77" t="s">
        <v>78</v>
      </c>
    </row>
    <row r="48" spans="2:10" x14ac:dyDescent="0.25">
      <c r="B48" s="13" t="s">
        <v>77</v>
      </c>
    </row>
    <row r="50" spans="2:3" x14ac:dyDescent="0.25">
      <c r="B50" s="13" t="s">
        <v>79</v>
      </c>
      <c r="C50" s="13"/>
    </row>
    <row r="51" spans="2:3" x14ac:dyDescent="0.25">
      <c r="B51" s="77" t="s">
        <v>78</v>
      </c>
      <c r="C51" s="13"/>
    </row>
  </sheetData>
  <sheetProtection selectLockedCells="1"/>
  <mergeCells count="14">
    <mergeCell ref="B37:H38"/>
    <mergeCell ref="K12:K14"/>
    <mergeCell ref="G13:G14"/>
    <mergeCell ref="I13:I14"/>
    <mergeCell ref="J24:J26"/>
    <mergeCell ref="D24:D26"/>
    <mergeCell ref="B24:C26"/>
    <mergeCell ref="B20:C20"/>
    <mergeCell ref="B32:C32"/>
    <mergeCell ref="E25:F25"/>
    <mergeCell ref="G25:H25"/>
    <mergeCell ref="E24:I24"/>
    <mergeCell ref="E13:E14"/>
    <mergeCell ref="E12:J12"/>
  </mergeCells>
  <conditionalFormatting sqref="K20">
    <cfRule type="cellIs" dxfId="42" priority="4" operator="equal">
      <formula>0</formula>
    </cfRule>
    <cfRule type="cellIs" dxfId="41" priority="5" operator="lessThan">
      <formula>100</formula>
    </cfRule>
    <cfRule type="cellIs" dxfId="40" priority="6" operator="greaterThan">
      <formula>100</formula>
    </cfRule>
  </conditionalFormatting>
  <conditionalFormatting sqref="J32">
    <cfRule type="cellIs" dxfId="39" priority="1" operator="equal">
      <formula>0</formula>
    </cfRule>
    <cfRule type="cellIs" dxfId="38" priority="2" operator="lessThan">
      <formula>100</formula>
    </cfRule>
    <cfRule type="cellIs" dxfId="37" priority="3" operator="greaterThan">
      <formula>100</formula>
    </cfRule>
  </conditionalFormatting>
  <dataValidations count="6">
    <dataValidation type="decimal" operator="equal" allowBlank="1" showInputMessage="1" showErrorMessage="1" sqref="D32:E32">
      <formula1>D42</formula1>
    </dataValidation>
    <dataValidation type="decimal" operator="equal" allowBlank="1" showInputMessage="1" showErrorMessage="1" errorTitle="Tähelepanu!" error="Tervik peab olema 100%" promptTitle="Tähelepanu!" prompt="Osakaalude summa peab olema 100%" sqref="K20 J32">
      <formula1>100</formula1>
    </dataValidation>
    <dataValidation type="decimal" allowBlank="1" showInputMessage="1" showErrorMessage="1" errorTitle="Tähelepanu!" error="AMIF toetuse osakaal ei saa olla suurem kui 75%" promptTitle="Tähelepanu!" prompt="ISF toetuse osakaal ei saa olla suurem kui 75%" sqref="J27 K15">
      <formula1>0</formula1>
      <formula2>75</formula2>
    </dataValidation>
    <dataValidation operator="equal" allowBlank="1" showErrorMessage="1" promptTitle="Tähelepanu!" prompt="AMIF tulu peab võrduma AMIF kuluga." sqref="C14 B24"/>
    <dataValidation type="custom" allowBlank="1" showInputMessage="1" showErrorMessage="1" sqref="K16 J28">
      <formula1>IF(SUM(J15:J19)&gt;100," ",100-(J15+J17+J18+J19))</formula1>
    </dataValidation>
    <dataValidation type="decimal" operator="equal" allowBlank="1" showInputMessage="1" showErrorMessage="1" sqref="D20:E20">
      <formula1>D31</formula1>
    </dataValidation>
  </dataValidations>
  <pageMargins left="0.7" right="0.7" top="0.75" bottom="0.75" header="0.3" footer="0.3"/>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5"/>
  <sheetViews>
    <sheetView workbookViewId="0">
      <selection activeCell="D37" sqref="D37"/>
    </sheetView>
  </sheetViews>
  <sheetFormatPr defaultColWidth="9.140625" defaultRowHeight="15.75" x14ac:dyDescent="0.25"/>
  <cols>
    <col min="1" max="1" width="3.7109375" style="17" customWidth="1"/>
    <col min="2" max="2" width="33.28515625" style="1" customWidth="1"/>
    <col min="3" max="3" width="41.85546875" style="1" customWidth="1"/>
    <col min="4" max="4" width="17.28515625" style="1" customWidth="1"/>
    <col min="5" max="5" width="18.42578125" style="1" customWidth="1"/>
    <col min="6" max="6" width="18.140625" style="1" customWidth="1"/>
    <col min="7" max="7" width="12.140625" style="1" bestFit="1" customWidth="1"/>
    <col min="8" max="8" width="11.42578125" style="1" customWidth="1"/>
    <col min="9" max="11" width="9.140625" style="1"/>
    <col min="12" max="12" width="9.140625" style="1" customWidth="1"/>
    <col min="13" max="14" width="9.140625" style="1"/>
    <col min="15" max="15" width="10.7109375" style="1" customWidth="1"/>
    <col min="16" max="16" width="8.85546875" style="1" customWidth="1"/>
    <col min="17" max="16384" width="9.140625" style="1"/>
  </cols>
  <sheetData>
    <row r="1" spans="2:16" s="17" customFormat="1" x14ac:dyDescent="0.25">
      <c r="B1" s="27" t="str">
        <f>IF(G19=0,"",IF(G19=100,"","Tähelepanu! Tabel 1. Projekti maksumus ja tulud allikate lõikes (EUR), osakaalude summa ei moodusta 100%"))</f>
        <v/>
      </c>
    </row>
    <row r="2" spans="2:16" s="17" customFormat="1" x14ac:dyDescent="0.25">
      <c r="B2" s="27" t="str">
        <f>IF(D19=D32,"","Tähelepanu! Tabel 1. Projekti maksumus ja tulud allikate lõikes (EUR). Projekti tegelikud tulud kokku ei ole võrdne projekti tegelike kuludega.")</f>
        <v/>
      </c>
    </row>
    <row r="3" spans="2:16" s="17" customFormat="1" x14ac:dyDescent="0.25">
      <c r="B3" s="27"/>
      <c r="E3" s="30"/>
    </row>
    <row r="4" spans="2:16" x14ac:dyDescent="0.25">
      <c r="B4" s="3" t="s">
        <v>0</v>
      </c>
    </row>
    <row r="5" spans="2:16" s="25" customFormat="1" x14ac:dyDescent="0.25">
      <c r="B5" s="161" t="s">
        <v>34</v>
      </c>
      <c r="C5" s="161"/>
    </row>
    <row r="6" spans="2:16" s="25" customFormat="1" x14ac:dyDescent="0.25">
      <c r="B6" s="161" t="s">
        <v>126</v>
      </c>
      <c r="C6" s="161"/>
    </row>
    <row r="7" spans="2:16" s="25" customFormat="1" x14ac:dyDescent="0.25">
      <c r="B7" s="161" t="s">
        <v>35</v>
      </c>
      <c r="C7" s="161"/>
    </row>
    <row r="8" spans="2:16" s="25" customFormat="1" x14ac:dyDescent="0.25">
      <c r="B8" s="161"/>
      <c r="C8" s="161"/>
      <c r="D8" s="29"/>
      <c r="E8" s="29"/>
      <c r="F8" s="29"/>
      <c r="G8" s="29"/>
      <c r="H8" s="29"/>
      <c r="I8" s="29"/>
      <c r="J8" s="29"/>
      <c r="K8" s="29"/>
      <c r="L8" s="29"/>
      <c r="M8" s="29"/>
      <c r="N8" s="29"/>
      <c r="O8" s="29"/>
      <c r="P8" s="29"/>
    </row>
    <row r="9" spans="2:16" x14ac:dyDescent="0.25">
      <c r="B9" s="162"/>
      <c r="C9" s="162"/>
      <c r="D9" s="7"/>
      <c r="E9" s="6"/>
      <c r="F9" s="6"/>
      <c r="G9" s="6"/>
      <c r="H9" s="6"/>
      <c r="I9" s="6"/>
      <c r="J9" s="6"/>
      <c r="K9" s="6"/>
      <c r="L9" s="6"/>
      <c r="M9" s="6"/>
      <c r="N9" s="6"/>
      <c r="O9" s="6"/>
      <c r="P9" s="6"/>
    </row>
    <row r="10" spans="2:16" x14ac:dyDescent="0.25">
      <c r="I10" s="6"/>
      <c r="J10" s="6"/>
      <c r="K10" s="6"/>
      <c r="L10" s="6"/>
      <c r="M10" s="6"/>
      <c r="N10" s="6"/>
      <c r="O10" s="6"/>
      <c r="P10" s="6"/>
    </row>
    <row r="12" spans="2:16" x14ac:dyDescent="0.25">
      <c r="B12" s="159" t="s">
        <v>114</v>
      </c>
      <c r="C12" s="160"/>
      <c r="D12" s="20"/>
      <c r="E12" s="20"/>
    </row>
    <row r="13" spans="2:16" ht="47.25" x14ac:dyDescent="0.25">
      <c r="B13" s="32" t="s">
        <v>8</v>
      </c>
      <c r="C13" s="33" t="s">
        <v>53</v>
      </c>
      <c r="D13" s="105" t="s">
        <v>55</v>
      </c>
      <c r="E13" s="33" t="s">
        <v>54</v>
      </c>
      <c r="F13" s="34" t="s">
        <v>54</v>
      </c>
      <c r="G13" s="21" t="s">
        <v>47</v>
      </c>
    </row>
    <row r="14" spans="2:16" x14ac:dyDescent="0.25">
      <c r="B14" s="36" t="s">
        <v>102</v>
      </c>
      <c r="C14" s="59">
        <f>Eelarve!C13</f>
        <v>15000</v>
      </c>
      <c r="D14" s="59">
        <f>E14+F14</f>
        <v>0</v>
      </c>
      <c r="E14" s="59">
        <v>0</v>
      </c>
      <c r="F14" s="59">
        <v>0</v>
      </c>
      <c r="G14" s="60">
        <f>Eelarve!D13</f>
        <v>75</v>
      </c>
    </row>
    <row r="15" spans="2:16" x14ac:dyDescent="0.25">
      <c r="B15" s="36" t="s">
        <v>103</v>
      </c>
      <c r="C15" s="59">
        <f>Eelarve!C14</f>
        <v>5000</v>
      </c>
      <c r="D15" s="59">
        <f t="shared" ref="D15:D18" si="0">E15+F15</f>
        <v>0</v>
      </c>
      <c r="E15" s="59">
        <v>0</v>
      </c>
      <c r="F15" s="59">
        <v>0</v>
      </c>
      <c r="G15" s="60">
        <f>Eelarve!D14</f>
        <v>25</v>
      </c>
      <c r="I15" s="6"/>
    </row>
    <row r="16" spans="2:16" s="17" customFormat="1" x14ac:dyDescent="0.25">
      <c r="B16" s="36" t="s">
        <v>130</v>
      </c>
      <c r="C16" s="59">
        <f>Eelarve!C15</f>
        <v>0</v>
      </c>
      <c r="D16" s="59">
        <f t="shared" si="0"/>
        <v>0</v>
      </c>
      <c r="E16" s="59">
        <v>0</v>
      </c>
      <c r="F16" s="59">
        <v>0</v>
      </c>
      <c r="G16" s="60">
        <f>Eelarve!D15</f>
        <v>0</v>
      </c>
      <c r="I16" s="6"/>
    </row>
    <row r="17" spans="1:11" s="17" customFormat="1" x14ac:dyDescent="0.25">
      <c r="B17" s="36" t="s">
        <v>104</v>
      </c>
      <c r="C17" s="59">
        <f>Eelarve!C16</f>
        <v>0</v>
      </c>
      <c r="D17" s="59">
        <f t="shared" si="0"/>
        <v>0</v>
      </c>
      <c r="E17" s="59">
        <v>0</v>
      </c>
      <c r="F17" s="59">
        <v>0</v>
      </c>
      <c r="G17" s="60">
        <f>Eelarve!D16</f>
        <v>0</v>
      </c>
      <c r="I17" s="6"/>
    </row>
    <row r="18" spans="1:11" s="17" customFormat="1" ht="31.5" x14ac:dyDescent="0.25">
      <c r="B18" s="90" t="s">
        <v>135</v>
      </c>
      <c r="C18" s="59">
        <f>Eelarve!C17</f>
        <v>0</v>
      </c>
      <c r="D18" s="59">
        <f t="shared" si="0"/>
        <v>0</v>
      </c>
      <c r="E18" s="59">
        <v>0</v>
      </c>
      <c r="F18" s="59">
        <v>0</v>
      </c>
      <c r="G18" s="60">
        <f>Eelarve!D17</f>
        <v>0</v>
      </c>
    </row>
    <row r="19" spans="1:11" ht="31.5" x14ac:dyDescent="0.25">
      <c r="B19" s="108" t="s">
        <v>49</v>
      </c>
      <c r="C19" s="41">
        <f>SUM(C14:C18)</f>
        <v>20000</v>
      </c>
      <c r="D19" s="41">
        <f>SUM(D14:D18)</f>
        <v>0</v>
      </c>
      <c r="E19" s="41">
        <f>SUM(E14:E18)</f>
        <v>0</v>
      </c>
      <c r="F19" s="41">
        <f>SUM(F14:F18)</f>
        <v>0</v>
      </c>
      <c r="G19" s="22">
        <f>SUM(G14:G18)</f>
        <v>100</v>
      </c>
    </row>
    <row r="20" spans="1:11" x14ac:dyDescent="0.25">
      <c r="B20" s="1" t="s">
        <v>115</v>
      </c>
    </row>
    <row r="22" spans="1:11" s="17" customFormat="1" x14ac:dyDescent="0.25">
      <c r="B22" s="8" t="s">
        <v>116</v>
      </c>
      <c r="C22" s="1"/>
      <c r="D22" s="7"/>
      <c r="E22" s="6"/>
      <c r="F22" s="6"/>
      <c r="G22" s="6"/>
      <c r="H22" s="6"/>
    </row>
    <row r="23" spans="1:11" ht="78.75" customHeight="1" x14ac:dyDescent="0.25">
      <c r="B23" s="106" t="s">
        <v>2</v>
      </c>
      <c r="C23" s="88" t="s">
        <v>6</v>
      </c>
      <c r="D23" s="88" t="s">
        <v>117</v>
      </c>
      <c r="E23" s="88" t="s">
        <v>36</v>
      </c>
      <c r="F23" s="88" t="s">
        <v>36</v>
      </c>
      <c r="G23" s="26" t="s">
        <v>3</v>
      </c>
    </row>
    <row r="24" spans="1:11" s="12" customFormat="1" x14ac:dyDescent="0.25">
      <c r="A24" s="17"/>
      <c r="B24" s="9" t="s">
        <v>66</v>
      </c>
      <c r="C24" s="68">
        <f>Eelarve!D22</f>
        <v>363.6</v>
      </c>
      <c r="D24" s="68">
        <f>SUM(E24:F24)</f>
        <v>0</v>
      </c>
      <c r="E24" s="68">
        <f>'1. Tööjõukulud'!H28</f>
        <v>0</v>
      </c>
      <c r="F24" s="68">
        <f>'1. Tööjõukulud'!H47</f>
        <v>0</v>
      </c>
      <c r="G24" s="68">
        <f t="shared" ref="G24:G32" si="1">IFERROR(ROUND(D24/C24*100,2),0)</f>
        <v>0</v>
      </c>
      <c r="K24"/>
    </row>
    <row r="25" spans="1:11" x14ac:dyDescent="0.25">
      <c r="B25" s="9" t="s">
        <v>124</v>
      </c>
      <c r="C25" s="68">
        <f>Eelarve!D23</f>
        <v>141.12</v>
      </c>
      <c r="D25" s="68">
        <f>SUM(E25,F25)</f>
        <v>0</v>
      </c>
      <c r="E25" s="68">
        <f>'2. Sõidu-ja lähetuskulud'!H23</f>
        <v>0</v>
      </c>
      <c r="F25" s="68">
        <f>'2. Sõidu-ja lähetuskulud'!H41</f>
        <v>0</v>
      </c>
      <c r="G25" s="68">
        <f t="shared" si="1"/>
        <v>0</v>
      </c>
      <c r="K25"/>
    </row>
    <row r="26" spans="1:11" ht="29.25" customHeight="1" x14ac:dyDescent="0.25">
      <c r="B26" s="10" t="str">
        <f>'3. Seadmed, varust, IKT'!B1</f>
        <v>3. Seadmed, varustus, IKT-arendused</v>
      </c>
      <c r="C26" s="68">
        <f>Eelarve!D24</f>
        <v>0</v>
      </c>
      <c r="D26" s="68">
        <f t="shared" ref="D26:D28" si="2">SUM(E26,F26)</f>
        <v>0</v>
      </c>
      <c r="E26" s="68">
        <f>'3. Seadmed, varust, IKT'!H23</f>
        <v>0</v>
      </c>
      <c r="F26" s="68">
        <f>'3. Seadmed, varust, IKT'!H41</f>
        <v>0</v>
      </c>
      <c r="G26" s="68">
        <f t="shared" si="1"/>
        <v>0</v>
      </c>
    </row>
    <row r="27" spans="1:11" s="17" customFormat="1" x14ac:dyDescent="0.25">
      <c r="B27" s="10" t="str">
        <f>'4. Kinnisvara'!B1</f>
        <v>4. Kinnisvara</v>
      </c>
      <c r="C27" s="68">
        <f>Eelarve!D25</f>
        <v>19495.28</v>
      </c>
      <c r="D27" s="68">
        <f t="shared" si="2"/>
        <v>0</v>
      </c>
      <c r="E27" s="68">
        <f>'4. Kinnisvara'!H23</f>
        <v>0</v>
      </c>
      <c r="F27" s="68">
        <f>'4. Kinnisvara'!H41</f>
        <v>0</v>
      </c>
      <c r="G27" s="68">
        <f t="shared" si="1"/>
        <v>0</v>
      </c>
    </row>
    <row r="28" spans="1:11" s="17" customFormat="1" x14ac:dyDescent="0.25">
      <c r="B28" s="10" t="str">
        <f>' 5. Avalikustamise kulud'!B1</f>
        <v>5. Avalikustamise kulud</v>
      </c>
      <c r="C28" s="68">
        <f>Eelarve!D26</f>
        <v>0</v>
      </c>
      <c r="D28" s="68">
        <f t="shared" si="2"/>
        <v>0</v>
      </c>
      <c r="E28" s="68">
        <f>' 5. Avalikustamise kulud'!H23</f>
        <v>0</v>
      </c>
      <c r="F28" s="68">
        <f>' 5. Avalikustamise kulud'!H41</f>
        <v>0</v>
      </c>
      <c r="G28" s="68">
        <f t="shared" si="1"/>
        <v>0</v>
      </c>
    </row>
    <row r="29" spans="1:11" s="17" customFormat="1" x14ac:dyDescent="0.25">
      <c r="B29" s="10" t="str">
        <f>'6. Muud otsesed kulud'!B1</f>
        <v>6. Muud otsesed kulud</v>
      </c>
      <c r="C29" s="68">
        <f>Eelarve!D27</f>
        <v>0</v>
      </c>
      <c r="D29" s="68">
        <f>SUM(E29:F29)</f>
        <v>0</v>
      </c>
      <c r="E29" s="68">
        <f>'6. Muud otsesed kulud'!H23</f>
        <v>0</v>
      </c>
      <c r="F29" s="68">
        <f>'6. Muud otsesed kulud'!H41</f>
        <v>0</v>
      </c>
      <c r="G29" s="68">
        <f t="shared" si="1"/>
        <v>0</v>
      </c>
    </row>
    <row r="30" spans="1:11" x14ac:dyDescent="0.25">
      <c r="B30" s="11" t="s">
        <v>33</v>
      </c>
      <c r="C30" s="69">
        <f>SUM(C24:C29)</f>
        <v>20000</v>
      </c>
      <c r="D30" s="69">
        <f>SUM(D24:D29)</f>
        <v>0</v>
      </c>
      <c r="E30" s="69">
        <f>SUM(E24:E29)</f>
        <v>0</v>
      </c>
      <c r="F30" s="69">
        <f>SUM(F24:F29)</f>
        <v>0</v>
      </c>
      <c r="G30" s="69">
        <f>IFERROR(ROUND(D30/C30*100,2),0)</f>
        <v>0</v>
      </c>
    </row>
    <row r="31" spans="1:11" x14ac:dyDescent="0.25">
      <c r="B31" s="11" t="s">
        <v>7</v>
      </c>
      <c r="C31" s="69">
        <f>Eelarve!D29</f>
        <v>0</v>
      </c>
      <c r="D31" s="69">
        <f>SUM(E31,F31)</f>
        <v>0</v>
      </c>
      <c r="E31" s="70">
        <v>0</v>
      </c>
      <c r="F31" s="70">
        <v>0</v>
      </c>
      <c r="G31" s="69">
        <f t="shared" si="1"/>
        <v>0</v>
      </c>
    </row>
    <row r="32" spans="1:11" x14ac:dyDescent="0.25">
      <c r="B32" s="9" t="s">
        <v>5</v>
      </c>
      <c r="C32" s="68">
        <f>SUM(C30:C31)</f>
        <v>20000</v>
      </c>
      <c r="D32" s="68">
        <f>SUM(D30:D31)</f>
        <v>0</v>
      </c>
      <c r="E32" s="68">
        <f t="shared" ref="E32:F32" si="3">SUM(E30:E31)</f>
        <v>0</v>
      </c>
      <c r="F32" s="68">
        <f t="shared" si="3"/>
        <v>0</v>
      </c>
      <c r="G32" s="68">
        <f t="shared" si="1"/>
        <v>0</v>
      </c>
    </row>
    <row r="33" spans="2:7" x14ac:dyDescent="0.25">
      <c r="B33" s="17" t="s">
        <v>115</v>
      </c>
      <c r="C33"/>
      <c r="D33"/>
      <c r="E33"/>
      <c r="G33" s="71"/>
    </row>
    <row r="34" spans="2:7" ht="16.5" customHeight="1" x14ac:dyDescent="0.25">
      <c r="B34" s="17"/>
      <c r="C34" s="17"/>
      <c r="D34" s="17"/>
    </row>
    <row r="35" spans="2:7" s="17" customFormat="1" x14ac:dyDescent="0.25">
      <c r="B35" s="14" t="s">
        <v>113</v>
      </c>
      <c r="C35" s="16"/>
      <c r="D35" s="13"/>
    </row>
    <row r="36" spans="2:7" s="17" customFormat="1" ht="47.25" x14ac:dyDescent="0.25">
      <c r="B36" s="15"/>
      <c r="C36" s="56" t="s">
        <v>65</v>
      </c>
      <c r="D36" s="55" t="s">
        <v>64</v>
      </c>
      <c r="E36" s="18" t="s">
        <v>36</v>
      </c>
      <c r="F36" s="5" t="s">
        <v>36</v>
      </c>
    </row>
    <row r="37" spans="2:7" s="17" customFormat="1" ht="31.5" x14ac:dyDescent="0.25">
      <c r="B37" s="90" t="s">
        <v>83</v>
      </c>
      <c r="C37" s="72">
        <f>Eelarve!C34</f>
        <v>0</v>
      </c>
      <c r="D37" s="73">
        <f>E37+F37</f>
        <v>0</v>
      </c>
      <c r="E37" s="63">
        <v>0</v>
      </c>
      <c r="F37" s="63">
        <v>0</v>
      </c>
    </row>
    <row r="38" spans="2:7" s="17" customFormat="1" ht="31.5" x14ac:dyDescent="0.25">
      <c r="B38" s="90" t="s">
        <v>107</v>
      </c>
      <c r="C38" s="72">
        <f>Eelarve!C35</f>
        <v>0</v>
      </c>
      <c r="D38" s="73">
        <f t="shared" ref="D38:D57" si="4">E38+F38</f>
        <v>0</v>
      </c>
      <c r="E38" s="63">
        <v>0</v>
      </c>
      <c r="F38" s="63">
        <v>0</v>
      </c>
    </row>
    <row r="39" spans="2:7" s="17" customFormat="1" ht="31.5" x14ac:dyDescent="0.25">
      <c r="B39" s="90" t="s">
        <v>84</v>
      </c>
      <c r="C39" s="72">
        <f>Eelarve!C36</f>
        <v>0</v>
      </c>
      <c r="D39" s="73">
        <f t="shared" si="4"/>
        <v>0</v>
      </c>
      <c r="E39" s="63">
        <v>0</v>
      </c>
      <c r="F39" s="63">
        <v>0</v>
      </c>
    </row>
    <row r="40" spans="2:7" s="17" customFormat="1" x14ac:dyDescent="0.25">
      <c r="B40" s="90" t="s">
        <v>85</v>
      </c>
      <c r="C40" s="72">
        <f>Eelarve!C37</f>
        <v>0</v>
      </c>
      <c r="D40" s="73">
        <f t="shared" si="4"/>
        <v>0</v>
      </c>
      <c r="E40" s="63">
        <v>0</v>
      </c>
      <c r="F40" s="63">
        <v>0</v>
      </c>
    </row>
    <row r="41" spans="2:7" s="17" customFormat="1" x14ac:dyDescent="0.25">
      <c r="B41" s="90" t="s">
        <v>86</v>
      </c>
      <c r="C41" s="72">
        <f>Eelarve!C38</f>
        <v>0</v>
      </c>
      <c r="D41" s="73">
        <f t="shared" si="4"/>
        <v>0</v>
      </c>
      <c r="E41" s="63">
        <v>0</v>
      </c>
      <c r="F41" s="63">
        <v>0</v>
      </c>
    </row>
    <row r="42" spans="2:7" s="17" customFormat="1" x14ac:dyDescent="0.25">
      <c r="B42" s="90" t="s">
        <v>87</v>
      </c>
      <c r="C42" s="72">
        <f>Eelarve!C39</f>
        <v>20000</v>
      </c>
      <c r="D42" s="73">
        <f t="shared" si="4"/>
        <v>0</v>
      </c>
      <c r="E42" s="63">
        <v>0</v>
      </c>
      <c r="F42" s="63">
        <v>0</v>
      </c>
    </row>
    <row r="43" spans="2:7" s="17" customFormat="1" x14ac:dyDescent="0.25">
      <c r="B43" s="90" t="s">
        <v>108</v>
      </c>
      <c r="C43" s="72">
        <f>Eelarve!C40</f>
        <v>0</v>
      </c>
      <c r="D43" s="73">
        <f t="shared" si="4"/>
        <v>0</v>
      </c>
      <c r="E43" s="63">
        <v>0</v>
      </c>
      <c r="F43" s="63">
        <v>0</v>
      </c>
    </row>
    <row r="44" spans="2:7" s="17" customFormat="1" x14ac:dyDescent="0.25">
      <c r="B44" s="90" t="s">
        <v>88</v>
      </c>
      <c r="C44" s="72">
        <f>Eelarve!C41</f>
        <v>0</v>
      </c>
      <c r="D44" s="73">
        <f t="shared" si="4"/>
        <v>0</v>
      </c>
      <c r="E44" s="63">
        <v>0</v>
      </c>
      <c r="F44" s="63">
        <v>0</v>
      </c>
    </row>
    <row r="45" spans="2:7" s="17" customFormat="1" x14ac:dyDescent="0.25">
      <c r="B45" s="90" t="s">
        <v>89</v>
      </c>
      <c r="C45" s="72">
        <f>Eelarve!C42</f>
        <v>0</v>
      </c>
      <c r="D45" s="73">
        <f t="shared" si="4"/>
        <v>0</v>
      </c>
      <c r="E45" s="63">
        <v>0</v>
      </c>
      <c r="F45" s="63">
        <v>0</v>
      </c>
    </row>
    <row r="46" spans="2:7" s="17" customFormat="1" ht="31.5" x14ac:dyDescent="0.25">
      <c r="B46" s="91" t="s">
        <v>90</v>
      </c>
      <c r="C46" s="72">
        <f>Eelarve!C43</f>
        <v>0</v>
      </c>
      <c r="D46" s="73">
        <f t="shared" si="4"/>
        <v>0</v>
      </c>
      <c r="E46" s="63">
        <v>0</v>
      </c>
      <c r="F46" s="63">
        <v>0</v>
      </c>
    </row>
    <row r="47" spans="2:7" s="17" customFormat="1" x14ac:dyDescent="0.25">
      <c r="B47" s="90" t="s">
        <v>91</v>
      </c>
      <c r="C47" s="72">
        <f>Eelarve!C44</f>
        <v>0</v>
      </c>
      <c r="D47" s="73">
        <f t="shared" si="4"/>
        <v>0</v>
      </c>
      <c r="E47" s="63">
        <v>0</v>
      </c>
      <c r="F47" s="63">
        <v>0</v>
      </c>
    </row>
    <row r="48" spans="2:7" s="17" customFormat="1" x14ac:dyDescent="0.25">
      <c r="B48" s="90" t="s">
        <v>92</v>
      </c>
      <c r="C48" s="72">
        <f>Eelarve!C45</f>
        <v>0</v>
      </c>
      <c r="D48" s="73">
        <f t="shared" si="4"/>
        <v>0</v>
      </c>
      <c r="E48" s="63">
        <v>0</v>
      </c>
      <c r="F48" s="63">
        <v>0</v>
      </c>
    </row>
    <row r="49" spans="2:7" s="17" customFormat="1" x14ac:dyDescent="0.25">
      <c r="B49" s="90" t="s">
        <v>93</v>
      </c>
      <c r="C49" s="72">
        <f>Eelarve!C46</f>
        <v>0</v>
      </c>
      <c r="D49" s="73">
        <f t="shared" si="4"/>
        <v>0</v>
      </c>
      <c r="E49" s="63">
        <v>0</v>
      </c>
      <c r="F49" s="63">
        <v>0</v>
      </c>
    </row>
    <row r="50" spans="2:7" s="17" customFormat="1" x14ac:dyDescent="0.25">
      <c r="B50" s="90" t="s">
        <v>94</v>
      </c>
      <c r="C50" s="72">
        <f>Eelarve!C47</f>
        <v>0</v>
      </c>
      <c r="D50" s="73">
        <f t="shared" si="4"/>
        <v>0</v>
      </c>
      <c r="E50" s="63">
        <v>0</v>
      </c>
      <c r="F50" s="63">
        <v>0</v>
      </c>
    </row>
    <row r="51" spans="2:7" s="17" customFormat="1" ht="31.5" x14ac:dyDescent="0.25">
      <c r="B51" s="90" t="s">
        <v>95</v>
      </c>
      <c r="C51" s="72">
        <f>Eelarve!C48</f>
        <v>0</v>
      </c>
      <c r="D51" s="73">
        <f t="shared" si="4"/>
        <v>0</v>
      </c>
      <c r="E51" s="63">
        <v>0</v>
      </c>
      <c r="F51" s="63">
        <v>0</v>
      </c>
    </row>
    <row r="52" spans="2:7" s="17" customFormat="1" x14ac:dyDescent="0.25">
      <c r="B52" s="90" t="s">
        <v>96</v>
      </c>
      <c r="C52" s="72">
        <f>Eelarve!C49</f>
        <v>0</v>
      </c>
      <c r="D52" s="73">
        <f t="shared" si="4"/>
        <v>0</v>
      </c>
      <c r="E52" s="63">
        <v>0</v>
      </c>
      <c r="F52" s="63">
        <v>0</v>
      </c>
    </row>
    <row r="53" spans="2:7" s="17" customFormat="1" x14ac:dyDescent="0.25">
      <c r="B53" s="90" t="s">
        <v>97</v>
      </c>
      <c r="C53" s="72">
        <f>Eelarve!C50</f>
        <v>0</v>
      </c>
      <c r="D53" s="73">
        <f t="shared" si="4"/>
        <v>0</v>
      </c>
      <c r="E53" s="63">
        <v>0</v>
      </c>
      <c r="F53" s="63">
        <v>0</v>
      </c>
    </row>
    <row r="54" spans="2:7" s="17" customFormat="1" x14ac:dyDescent="0.25">
      <c r="B54" s="90" t="s">
        <v>98</v>
      </c>
      <c r="C54" s="72">
        <f>Eelarve!C51</f>
        <v>0</v>
      </c>
      <c r="D54" s="73">
        <f t="shared" si="4"/>
        <v>0</v>
      </c>
      <c r="E54" s="63">
        <v>0</v>
      </c>
      <c r="F54" s="63">
        <v>0</v>
      </c>
    </row>
    <row r="55" spans="2:7" s="17" customFormat="1" x14ac:dyDescent="0.25">
      <c r="B55" s="90" t="s">
        <v>99</v>
      </c>
      <c r="C55" s="72">
        <f>Eelarve!C52</f>
        <v>0</v>
      </c>
      <c r="D55" s="73">
        <f t="shared" si="4"/>
        <v>0</v>
      </c>
      <c r="E55" s="63">
        <v>0</v>
      </c>
      <c r="F55" s="63">
        <v>0</v>
      </c>
    </row>
    <row r="56" spans="2:7" s="17" customFormat="1" ht="31.5" x14ac:dyDescent="0.25">
      <c r="B56" s="90" t="s">
        <v>100</v>
      </c>
      <c r="C56" s="72">
        <f>Eelarve!C53</f>
        <v>0</v>
      </c>
      <c r="D56" s="73">
        <f t="shared" si="4"/>
        <v>0</v>
      </c>
      <c r="E56" s="63">
        <v>0</v>
      </c>
      <c r="F56" s="63">
        <v>0</v>
      </c>
    </row>
    <row r="57" spans="2:7" s="17" customFormat="1" x14ac:dyDescent="0.25">
      <c r="B57" s="90" t="s">
        <v>101</v>
      </c>
      <c r="C57" s="72">
        <f>Eelarve!C54</f>
        <v>0</v>
      </c>
      <c r="D57" s="73">
        <f t="shared" si="4"/>
        <v>0</v>
      </c>
      <c r="E57" s="63">
        <v>0</v>
      </c>
      <c r="F57" s="63">
        <v>0</v>
      </c>
    </row>
    <row r="58" spans="2:7" x14ac:dyDescent="0.25">
      <c r="B58" s="9" t="s">
        <v>12</v>
      </c>
      <c r="C58" s="74">
        <f>SUM(C37:C57)</f>
        <v>20000</v>
      </c>
      <c r="D58" s="68">
        <f>SUM(D37:D57)</f>
        <v>0</v>
      </c>
      <c r="E58" s="68">
        <f>SUM(E37:E57)</f>
        <v>0</v>
      </c>
      <c r="F58" s="68">
        <f>SUM(F37:F57)</f>
        <v>0</v>
      </c>
    </row>
    <row r="59" spans="2:7" s="17" customFormat="1" x14ac:dyDescent="0.25">
      <c r="B59" s="79"/>
      <c r="C59" s="80"/>
      <c r="D59" s="81"/>
      <c r="E59" s="81"/>
      <c r="F59" s="81"/>
    </row>
    <row r="60" spans="2:7" x14ac:dyDescent="0.25">
      <c r="B60" s="16" t="s">
        <v>52</v>
      </c>
    </row>
    <row r="61" spans="2:7" x14ac:dyDescent="0.25">
      <c r="B61" s="107" t="s">
        <v>71</v>
      </c>
      <c r="C61" s="57" t="s">
        <v>70</v>
      </c>
      <c r="D61" s="57" t="s">
        <v>38</v>
      </c>
      <c r="F61"/>
      <c r="G61"/>
    </row>
    <row r="62" spans="2:7" ht="68.25" customHeight="1" x14ac:dyDescent="0.25">
      <c r="B62" s="2" t="s">
        <v>13</v>
      </c>
      <c r="C62" s="58"/>
      <c r="D62" s="28"/>
      <c r="F62"/>
      <c r="G62"/>
    </row>
    <row r="63" spans="2:7" x14ac:dyDescent="0.25">
      <c r="B63" s="2" t="s">
        <v>14</v>
      </c>
      <c r="C63" s="58"/>
      <c r="D63" s="28"/>
      <c r="F63"/>
      <c r="G63"/>
    </row>
    <row r="64" spans="2:7" ht="63" customHeight="1" x14ac:dyDescent="0.25">
      <c r="B64" s="2" t="s">
        <v>15</v>
      </c>
      <c r="C64" s="58"/>
      <c r="D64" s="28"/>
      <c r="F64"/>
      <c r="G64"/>
    </row>
    <row r="65" spans="2:7" ht="47.25" x14ac:dyDescent="0.25">
      <c r="B65" s="2" t="s">
        <v>16</v>
      </c>
      <c r="C65" s="58"/>
      <c r="D65" s="28"/>
      <c r="F65"/>
      <c r="G65"/>
    </row>
  </sheetData>
  <sheetProtection selectLockedCells="1"/>
  <dataConsolidate/>
  <mergeCells count="6">
    <mergeCell ref="B12:C12"/>
    <mergeCell ref="B5:C5"/>
    <mergeCell ref="B6:C6"/>
    <mergeCell ref="B7:C7"/>
    <mergeCell ref="B8:C8"/>
    <mergeCell ref="B9:C9"/>
  </mergeCells>
  <conditionalFormatting sqref="D24">
    <cfRule type="colorScale" priority="70">
      <colorScale>
        <cfvo type="num" val="0"/>
        <cfvo type="num" val="&quot;C11*1,1&quot;"/>
        <color rgb="FFFF7128"/>
        <color theme="5"/>
      </colorScale>
    </cfRule>
    <cfRule type="cellIs" dxfId="36" priority="72" stopIfTrue="1" operator="greaterThan">
      <formula>"C11*110%"</formula>
    </cfRule>
    <cfRule type="cellIs" dxfId="35" priority="73" stopIfTrue="1" operator="greaterThan">
      <formula>C24*1.1</formula>
    </cfRule>
    <cfRule type="cellIs" dxfId="34" priority="74" stopIfTrue="1" operator="greaterThan">
      <formula>C24*1.1</formula>
    </cfRule>
    <cfRule type="cellIs" dxfId="33" priority="75" stopIfTrue="1" operator="greaterThan">
      <formula>"F11*1,1"</formula>
    </cfRule>
  </conditionalFormatting>
  <conditionalFormatting sqref="G19">
    <cfRule type="cellIs" dxfId="32" priority="38" operator="equal">
      <formula>0</formula>
    </cfRule>
    <cfRule type="cellIs" dxfId="31" priority="56" operator="lessThan">
      <formula>100</formula>
    </cfRule>
    <cfRule type="cellIs" dxfId="30" priority="57" operator="greaterThan">
      <formula>100</formula>
    </cfRule>
  </conditionalFormatting>
  <conditionalFormatting sqref="F58:F59">
    <cfRule type="cellIs" dxfId="29" priority="49" operator="equal">
      <formula>0</formula>
    </cfRule>
    <cfRule type="cellIs" dxfId="28" priority="50" operator="notEqual">
      <formula>$F$32</formula>
    </cfRule>
  </conditionalFormatting>
  <conditionalFormatting sqref="G24">
    <cfRule type="cellIs" dxfId="27" priority="48" operator="greaterThan">
      <formula>110</formula>
    </cfRule>
  </conditionalFormatting>
  <conditionalFormatting sqref="G32">
    <cfRule type="cellIs" dxfId="26" priority="42" operator="greaterThan">
      <formula>100</formula>
    </cfRule>
  </conditionalFormatting>
  <conditionalFormatting sqref="G30">
    <cfRule type="cellIs" dxfId="25" priority="40" operator="greaterThan">
      <formula>100</formula>
    </cfRule>
  </conditionalFormatting>
  <conditionalFormatting sqref="G31">
    <cfRule type="cellIs" dxfId="24" priority="39" operator="greaterThan">
      <formula>100</formula>
    </cfRule>
  </conditionalFormatting>
  <conditionalFormatting sqref="G25">
    <cfRule type="cellIs" dxfId="23" priority="37" operator="greaterThan">
      <formula>110</formula>
    </cfRule>
  </conditionalFormatting>
  <conditionalFormatting sqref="G26:G29">
    <cfRule type="cellIs" dxfId="22" priority="35" operator="greaterThan">
      <formula>110</formula>
    </cfRule>
  </conditionalFormatting>
  <conditionalFormatting sqref="D25">
    <cfRule type="colorScale" priority="30">
      <colorScale>
        <cfvo type="num" val="0"/>
        <cfvo type="num" val="&quot;C11*1,1&quot;"/>
        <color rgb="FFFF7128"/>
        <color theme="5"/>
      </colorScale>
    </cfRule>
    <cfRule type="cellIs" dxfId="21" priority="31" stopIfTrue="1" operator="greaterThan">
      <formula>"C11*110%"</formula>
    </cfRule>
    <cfRule type="cellIs" dxfId="20" priority="32" stopIfTrue="1" operator="greaterThan">
      <formula>C25*1.1</formula>
    </cfRule>
    <cfRule type="cellIs" dxfId="19" priority="33" stopIfTrue="1" operator="greaterThan">
      <formula>C25*1.1</formula>
    </cfRule>
    <cfRule type="cellIs" dxfId="18" priority="34" stopIfTrue="1" operator="greaterThan">
      <formula>"F11*1,1"</formula>
    </cfRule>
  </conditionalFormatting>
  <conditionalFormatting sqref="D26:D29">
    <cfRule type="colorScale" priority="20">
      <colorScale>
        <cfvo type="num" val="0"/>
        <cfvo type="num" val="&quot;C11*1,1&quot;"/>
        <color rgb="FFFF7128"/>
        <color theme="5"/>
      </colorScale>
    </cfRule>
    <cfRule type="cellIs" dxfId="17" priority="21" stopIfTrue="1" operator="greaterThan">
      <formula>"C11*110%"</formula>
    </cfRule>
    <cfRule type="cellIs" dxfId="16" priority="22" stopIfTrue="1" operator="greaterThan">
      <formula>C26*1.1</formula>
    </cfRule>
    <cfRule type="cellIs" dxfId="15" priority="23" stopIfTrue="1" operator="greaterThan">
      <formula>C26*1.1</formula>
    </cfRule>
    <cfRule type="cellIs" dxfId="14" priority="24" stopIfTrue="1" operator="greaterThan">
      <formula>"F11*1,1"</formula>
    </cfRule>
  </conditionalFormatting>
  <conditionalFormatting sqref="D30">
    <cfRule type="colorScale" priority="15">
      <colorScale>
        <cfvo type="num" val="0"/>
        <cfvo type="num" val="&quot;C11*1,1&quot;"/>
        <color rgb="FFFF7128"/>
        <color theme="5"/>
      </colorScale>
    </cfRule>
    <cfRule type="cellIs" dxfId="13" priority="16" stopIfTrue="1" operator="greaterThan">
      <formula>"C11*110%"</formula>
    </cfRule>
    <cfRule type="cellIs" dxfId="12" priority="17" stopIfTrue="1" operator="greaterThan">
      <formula>C30*1.1</formula>
    </cfRule>
    <cfRule type="cellIs" dxfId="11" priority="18" stopIfTrue="1" operator="greaterThan">
      <formula>C30*1.1</formula>
    </cfRule>
    <cfRule type="cellIs" dxfId="10" priority="19" stopIfTrue="1" operator="greaterThan">
      <formula>"F11*1,1"</formula>
    </cfRule>
  </conditionalFormatting>
  <conditionalFormatting sqref="D31">
    <cfRule type="colorScale" priority="10">
      <colorScale>
        <cfvo type="num" val="0"/>
        <cfvo type="num" val="&quot;C11*1,1&quot;"/>
        <color rgb="FFFF7128"/>
        <color theme="5"/>
      </colorScale>
    </cfRule>
    <cfRule type="cellIs" dxfId="9" priority="11" stopIfTrue="1" operator="greaterThan">
      <formula>"C11*110%"</formula>
    </cfRule>
    <cfRule type="cellIs" dxfId="8" priority="12" stopIfTrue="1" operator="greaterThan">
      <formula>C31*1.1</formula>
    </cfRule>
    <cfRule type="cellIs" dxfId="7" priority="13" stopIfTrue="1" operator="greaterThan">
      <formula>C31*1.1</formula>
    </cfRule>
    <cfRule type="cellIs" dxfId="6" priority="14" stopIfTrue="1" operator="greaterThan">
      <formula>"F11*1,1"</formula>
    </cfRule>
  </conditionalFormatting>
  <conditionalFormatting sqref="D32">
    <cfRule type="colorScale" priority="5">
      <colorScale>
        <cfvo type="num" val="0"/>
        <cfvo type="num" val="&quot;C11*1,1&quot;"/>
        <color rgb="FFFF7128"/>
        <color theme="5"/>
      </colorScale>
    </cfRule>
    <cfRule type="cellIs" dxfId="5" priority="6" stopIfTrue="1" operator="greaterThan">
      <formula>"C11*110%"</formula>
    </cfRule>
    <cfRule type="cellIs" dxfId="4" priority="7" stopIfTrue="1" operator="greaterThan">
      <formula>C32*1.1</formula>
    </cfRule>
    <cfRule type="cellIs" dxfId="3" priority="8" stopIfTrue="1" operator="greaterThan">
      <formula>C32*1.1</formula>
    </cfRule>
    <cfRule type="cellIs" dxfId="2" priority="9" stopIfTrue="1" operator="greaterThan">
      <formula>"F11*1,1"</formula>
    </cfRule>
  </conditionalFormatting>
  <conditionalFormatting sqref="E58:E59">
    <cfRule type="cellIs" dxfId="1" priority="78" operator="equal">
      <formula>0</formula>
    </cfRule>
    <cfRule type="cellIs" dxfId="0" priority="79" operator="notEqual">
      <formula>$E$32</formula>
    </cfRule>
  </conditionalFormatting>
  <dataValidations xWindow="879" yWindow="417" count="11">
    <dataValidation type="decimal" errorStyle="warning" operator="lessThanOrEqual" showInputMessage="1" showErrorMessage="1" error="Kaudsed kulud tohivad otsestest kuludest moodustada kuni 2,5%." promptTitle="Tähelepanu!" prompt="Kaudsed kulud moodustavad otsestest kuludest kuni 2,5%." sqref="D31">
      <formula1>#REF!*0.025</formula1>
    </dataValidation>
    <dataValidation type="decimal" errorStyle="warning" operator="lessThanOrEqual" allowBlank="1" showInputMessage="1" showErrorMessage="1" errorTitle="Tähelepanu!" error="Kaudsed kulud tohivad otsestest kuludest moodustada kuni 2,5%." promptTitle="Tähelepanu!" prompt="Kaudsed kulud moodustavad otsestest kuludest kuni 2,5%." sqref="E31:F31">
      <formula1>E30*0.025</formula1>
    </dataValidation>
    <dataValidation type="decimal" operator="equal" allowBlank="1" showInputMessage="1" showErrorMessage="1" sqref="C19">
      <formula1>D86</formula1>
    </dataValidation>
    <dataValidation type="decimal" operator="equal" allowBlank="1" showInputMessage="1" showErrorMessage="1" errorTitle="Tähelepanu!" error="Tervik peab olema 100%" promptTitle="Tähelepanu!" prompt="Osakaalude summa peab olema 100%" sqref="G19">
      <formula1>100</formula1>
    </dataValidation>
    <dataValidation type="decimal" allowBlank="1" showInputMessage="1" showErrorMessage="1" errorTitle="Tähelepanu!" error="AMIF toetuse osakaal ei saa olla suurem kui 75%" promptTitle="Tähelepanu!" prompt="ISF toetuse osakaal ei saa olla suurem kui 75%" sqref="G14">
      <formula1>0</formula1>
      <formula2>75</formula2>
    </dataValidation>
    <dataValidation operator="equal" allowBlank="1" showErrorMessage="1" promptTitle="Tähelepanu!" prompt="AMIF tulu peab võrduma AMIF kuluga." sqref="B13"/>
    <dataValidation type="decimal" errorStyle="warning" operator="equal" allowBlank="1" showInputMessage="1" showErrorMessage="1" errorTitle="Tähelepanu!" error="Aruandlusperioodi meetmete kogukulu peab olema võrdne projekti aruandlusperioodi kogukuludega." promptTitle="Tähelepanu!" prompt="Aruandlusperioodi kogukulu peab olema võrdne projekti aruandlusperioodi kogukuludega." sqref="E58">
      <formula1>#REF!</formula1>
    </dataValidation>
    <dataValidation allowBlank="1" showInputMessage="1" showErrorMessage="1" promptTitle="Tähelepanu!" prompt="Kulud meetmete lõikes kokku peab olema võrdne projekti kulud kokku." sqref="D59"/>
    <dataValidation type="list" allowBlank="1" showInputMessage="1" showErrorMessage="1" errorTitle="Tähelepanu!" error="Vali sobiv vastus" promptTitle="Tähelepanu!" prompt="Vali sobiv vastus" sqref="C62:C65">
      <formula1>Kinnituskiri</formula1>
    </dataValidation>
    <dataValidation allowBlank="1" showInputMessage="1" showErrorMessage="1" promptTitle="Tähelepanu!" prompt="Kulud programmis esitatud riiklike prioriteetide lõikes peavad võrduma projekti kogukuludega." sqref="D58"/>
    <dataValidation allowBlank="1" showInputMessage="1" showErrorMessage="1" promptTitle="Tähelepanu!" prompt="Aruandlusperioodi kogukulu peab olema võrdne projekti aruandlusperioodi kogukuludega." sqref="F58"/>
  </dataValidations>
  <pageMargins left="0.7" right="0.7" top="0.75" bottom="0.75" header="0.3" footer="0.3"/>
  <pageSetup paperSize="9" scale="63" fitToHeight="0" orientation="portrait" verticalDpi="0" r:id="rId1"/>
  <drawing r:id="rId2"/>
  <extLst>
    <ext xmlns:x14="http://schemas.microsoft.com/office/spreadsheetml/2009/9/main" uri="{CCE6A557-97BC-4b89-ADB6-D9C93CAAB3DF}">
      <x14:dataValidations xmlns:xm="http://schemas.microsoft.com/office/excel/2006/main" xWindow="879" yWindow="417" count="6">
        <x14:dataValidation type="decimal" errorStyle="warning" operator="equal" allowBlank="1" showInputMessage="1" showErrorMessage="1" promptTitle="Tähelepanu!" prompt="Tööjõukulud peavad võrduma töölehel &quot;Tööjõukulud&quot; saadud summaga.">
          <x14:formula1>
            <xm:f>'1. Tööjõukulud'!H48</xm:f>
          </x14:formula1>
          <xm:sqref>D24</xm:sqref>
        </x14:dataValidation>
        <x14:dataValidation type="decimal" operator="equal" allowBlank="1" showInputMessage="1" showErrorMessage="1" promptTitle="Tähelepanu!" prompt="Avalikustamise kulude kogusumma peab olema võrdne vastaval töölehel saadud kogusummaga.">
          <x14:formula1>
            <xm:f>' 5. Avalikustamise kulud'!H42</xm:f>
          </x14:formula1>
          <xm:sqref>D28</xm:sqref>
        </x14:dataValidation>
        <x14:dataValidation type="decimal" errorStyle="warning" operator="equal" allowBlank="1" showInputMessage="1" showErrorMessage="1" promptTitle="Tähelepanu!" prompt="Muude otseste kulude kogusumma peab olema võrdne töölehel &quot;Muud otsesed kulud&quot; saadud kogusummaga.">
          <x14:formula1>
            <xm:f>'6. Muud otsesed kulud'!H42</xm:f>
          </x14:formula1>
          <xm:sqref>D29</xm:sqref>
        </x14:dataValidation>
        <x14:dataValidation type="decimal" errorStyle="warning" operator="equal" allowBlank="1" showInputMessage="1" showErrorMessage="1" promptTitle="Tähelepanu!" prompt="Kinnisvara kulude kogusumma peab olema võrdne vastaval töölehel saadud kogusummaga.">
          <x14:formula1>
            <xm:f>'4. Kinnisvara'!H42</xm:f>
          </x14:formula1>
          <xm:sqref>D27</xm:sqref>
        </x14:dataValidation>
        <x14:dataValidation type="decimal" errorStyle="warning" operator="equal" allowBlank="1" showInputMessage="1" showErrorMessage="1" promptTitle="Tähelepanu!" prompt="Seadmete, varustuse ja IKT-arenduste kulude kogusumma peab olema võrdne vastaval töölehel saadud kogusummaga.">
          <x14:formula1>
            <xm:f>'3. Seadmed, varust, IKT'!H42</xm:f>
          </x14:formula1>
          <xm:sqref>D26</xm:sqref>
        </x14:dataValidation>
        <x14:dataValidation type="decimal" errorStyle="warning" operator="equal" allowBlank="1" showInputMessage="1" showErrorMessage="1" promptTitle="Tähelepanu!" prompt="Lähetuskulude kogusumma peab olema võrdne töölehel &quot;Lähetuskulud&quot; saadud kogusummaga.">
          <x14:formula1>
            <xm:f>'2. Sõidu-ja lähetuskulud'!H42</xm:f>
          </x14:formula1>
          <xm:sqref>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H49"/>
  <sheetViews>
    <sheetView topLeftCell="A22" workbookViewId="0">
      <selection activeCell="C55" sqref="C55"/>
    </sheetView>
  </sheetViews>
  <sheetFormatPr defaultColWidth="9.140625" defaultRowHeight="15.75" x14ac:dyDescent="0.25"/>
  <cols>
    <col min="1" max="1" width="4.710937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8" x14ac:dyDescent="0.25">
      <c r="B1" s="3" t="s">
        <v>66</v>
      </c>
      <c r="C1" s="3"/>
    </row>
    <row r="2" spans="2:8" x14ac:dyDescent="0.25">
      <c r="B2" s="3"/>
      <c r="C2" s="3"/>
    </row>
    <row r="4" spans="2:8" x14ac:dyDescent="0.25">
      <c r="B4" s="15"/>
      <c r="C4" s="163" t="s">
        <v>4</v>
      </c>
      <c r="D4" s="164"/>
      <c r="E4" s="164"/>
      <c r="F4" s="164"/>
      <c r="G4" s="165"/>
      <c r="H4" s="172" t="s">
        <v>9</v>
      </c>
    </row>
    <row r="5" spans="2:8" ht="15.75" customHeight="1" x14ac:dyDescent="0.25">
      <c r="B5" s="175" t="s">
        <v>1</v>
      </c>
      <c r="C5" s="166" t="s">
        <v>72</v>
      </c>
      <c r="D5" s="167"/>
      <c r="E5" s="167"/>
      <c r="F5" s="167"/>
      <c r="G5" s="168"/>
      <c r="H5" s="173"/>
    </row>
    <row r="6" spans="2:8" ht="31.5" x14ac:dyDescent="0.25">
      <c r="B6" s="176"/>
      <c r="C6" s="5" t="s">
        <v>39</v>
      </c>
      <c r="D6" s="5" t="s">
        <v>40</v>
      </c>
      <c r="E6" s="5" t="s">
        <v>41</v>
      </c>
      <c r="F6" s="5" t="s">
        <v>42</v>
      </c>
      <c r="G6" s="18" t="s">
        <v>43</v>
      </c>
      <c r="H6" s="174"/>
    </row>
    <row r="7" spans="2:8" s="25" customFormat="1" x14ac:dyDescent="0.25">
      <c r="B7" s="23"/>
      <c r="C7" s="23"/>
      <c r="D7" s="23"/>
      <c r="E7" s="24"/>
      <c r="F7" s="24"/>
      <c r="G7" s="24"/>
      <c r="H7" s="63"/>
    </row>
    <row r="8" spans="2:8" s="25" customFormat="1" x14ac:dyDescent="0.25">
      <c r="B8" s="23"/>
      <c r="C8" s="23"/>
      <c r="D8" s="23"/>
      <c r="E8" s="24"/>
      <c r="F8" s="24"/>
      <c r="G8" s="24"/>
      <c r="H8" s="63"/>
    </row>
    <row r="9" spans="2:8" s="25" customFormat="1" x14ac:dyDescent="0.25">
      <c r="B9" s="23"/>
      <c r="C9" s="23"/>
      <c r="D9" s="23"/>
      <c r="E9" s="24"/>
      <c r="F9" s="24"/>
      <c r="G9" s="24"/>
      <c r="H9" s="63"/>
    </row>
    <row r="10" spans="2:8" s="25" customFormat="1" x14ac:dyDescent="0.25">
      <c r="B10" s="23"/>
      <c r="C10" s="23"/>
      <c r="D10" s="23"/>
      <c r="E10" s="24"/>
      <c r="F10" s="24"/>
      <c r="G10" s="24"/>
      <c r="H10" s="63"/>
    </row>
    <row r="11" spans="2:8" s="25" customFormat="1" x14ac:dyDescent="0.25">
      <c r="B11" s="23"/>
      <c r="C11" s="23"/>
      <c r="D11" s="23"/>
      <c r="E11" s="24"/>
      <c r="F11" s="23"/>
      <c r="G11" s="24"/>
      <c r="H11" s="63"/>
    </row>
    <row r="12" spans="2:8" s="25" customFormat="1" x14ac:dyDescent="0.25">
      <c r="B12" s="23"/>
      <c r="C12" s="23"/>
      <c r="D12" s="23"/>
      <c r="E12" s="24"/>
      <c r="F12" s="23"/>
      <c r="G12" s="24"/>
      <c r="H12" s="63"/>
    </row>
    <row r="13" spans="2:8" s="25" customFormat="1" x14ac:dyDescent="0.25">
      <c r="B13" s="23"/>
      <c r="C13" s="23"/>
      <c r="D13" s="23"/>
      <c r="E13" s="24"/>
      <c r="F13" s="23"/>
      <c r="G13" s="24"/>
      <c r="H13" s="63"/>
    </row>
    <row r="14" spans="2:8" s="25" customFormat="1" x14ac:dyDescent="0.25">
      <c r="B14" s="23"/>
      <c r="C14" s="23"/>
      <c r="D14" s="23"/>
      <c r="E14" s="24"/>
      <c r="F14" s="23"/>
      <c r="G14" s="24"/>
      <c r="H14" s="63"/>
    </row>
    <row r="15" spans="2:8" s="25" customFormat="1" x14ac:dyDescent="0.25">
      <c r="B15" s="23"/>
      <c r="C15" s="23"/>
      <c r="D15" s="23"/>
      <c r="E15" s="24"/>
      <c r="F15" s="23"/>
      <c r="G15" s="24"/>
      <c r="H15" s="63"/>
    </row>
    <row r="16" spans="2:8" s="25" customFormat="1" x14ac:dyDescent="0.25">
      <c r="B16" s="23"/>
      <c r="C16" s="23"/>
      <c r="D16" s="23"/>
      <c r="E16" s="24"/>
      <c r="F16" s="23"/>
      <c r="G16" s="24"/>
      <c r="H16" s="63"/>
    </row>
    <row r="17" spans="2:8" s="25" customFormat="1" x14ac:dyDescent="0.25">
      <c r="B17" s="23"/>
      <c r="C17" s="23"/>
      <c r="D17" s="23"/>
      <c r="E17" s="24"/>
      <c r="F17" s="23"/>
      <c r="G17" s="24"/>
      <c r="H17" s="63"/>
    </row>
    <row r="18" spans="2:8" s="25" customFormat="1" x14ac:dyDescent="0.25">
      <c r="B18" s="23"/>
      <c r="C18" s="23"/>
      <c r="D18" s="23"/>
      <c r="E18" s="24"/>
      <c r="F18" s="23"/>
      <c r="G18" s="24"/>
      <c r="H18" s="63"/>
    </row>
    <row r="19" spans="2:8" s="25" customFormat="1" x14ac:dyDescent="0.25">
      <c r="B19" s="23"/>
      <c r="C19" s="23"/>
      <c r="D19" s="23"/>
      <c r="E19" s="24"/>
      <c r="F19" s="23"/>
      <c r="G19" s="24"/>
      <c r="H19" s="63"/>
    </row>
    <row r="20" spans="2:8" s="25" customFormat="1" x14ac:dyDescent="0.25">
      <c r="B20" s="23"/>
      <c r="C20" s="23"/>
      <c r="D20" s="23"/>
      <c r="E20" s="24"/>
      <c r="F20" s="23"/>
      <c r="G20" s="24"/>
      <c r="H20" s="63"/>
    </row>
    <row r="21" spans="2:8" s="25" customFormat="1" x14ac:dyDescent="0.25">
      <c r="B21" s="23"/>
      <c r="C21" s="23"/>
      <c r="D21" s="23"/>
      <c r="E21" s="24"/>
      <c r="F21" s="23"/>
      <c r="G21" s="24"/>
      <c r="H21" s="63"/>
    </row>
    <row r="22" spans="2:8" s="25" customFormat="1" x14ac:dyDescent="0.25">
      <c r="B22" s="23"/>
      <c r="C22" s="23"/>
      <c r="D22" s="23"/>
      <c r="E22" s="24"/>
      <c r="F22" s="23"/>
      <c r="G22" s="24"/>
      <c r="H22" s="63"/>
    </row>
    <row r="23" spans="2:8" s="25" customFormat="1" x14ac:dyDescent="0.25">
      <c r="B23" s="23"/>
      <c r="C23" s="23"/>
      <c r="D23" s="23"/>
      <c r="E23" s="24"/>
      <c r="F23" s="23"/>
      <c r="G23" s="24"/>
      <c r="H23" s="63"/>
    </row>
    <row r="24" spans="2:8" s="25" customFormat="1" x14ac:dyDescent="0.25">
      <c r="B24" s="23"/>
      <c r="C24" s="23"/>
      <c r="D24" s="23"/>
      <c r="E24" s="24"/>
      <c r="F24" s="23"/>
      <c r="G24" s="24"/>
      <c r="H24" s="63"/>
    </row>
    <row r="25" spans="2:8" s="25" customFormat="1" x14ac:dyDescent="0.25">
      <c r="B25" s="23"/>
      <c r="C25" s="23"/>
      <c r="D25" s="23"/>
      <c r="E25" s="24"/>
      <c r="F25" s="23"/>
      <c r="G25" s="24"/>
      <c r="H25" s="63"/>
    </row>
    <row r="26" spans="2:8" s="25" customFormat="1" x14ac:dyDescent="0.25">
      <c r="B26" s="23"/>
      <c r="C26" s="23"/>
      <c r="D26" s="23"/>
      <c r="E26" s="24"/>
      <c r="F26" s="24"/>
      <c r="G26" s="24"/>
      <c r="H26" s="63"/>
    </row>
    <row r="27" spans="2:8" s="25" customFormat="1" x14ac:dyDescent="0.25">
      <c r="B27" s="23"/>
      <c r="C27" s="23"/>
      <c r="D27" s="23"/>
      <c r="E27" s="24"/>
      <c r="F27" s="24"/>
      <c r="G27" s="24"/>
      <c r="H27" s="63"/>
    </row>
    <row r="28" spans="2:8" x14ac:dyDescent="0.25">
      <c r="B28" s="110" t="s">
        <v>44</v>
      </c>
      <c r="C28" s="111"/>
      <c r="D28" s="111"/>
      <c r="E28" s="111"/>
      <c r="F28" s="111"/>
      <c r="G28" s="111"/>
      <c r="H28" s="75">
        <f>SUM(H7:H27)</f>
        <v>0</v>
      </c>
    </row>
    <row r="29" spans="2:8" s="25" customFormat="1" x14ac:dyDescent="0.25">
      <c r="B29" s="23"/>
      <c r="C29" s="23"/>
      <c r="D29" s="23"/>
      <c r="E29" s="24"/>
      <c r="F29" s="24"/>
      <c r="G29" s="24"/>
      <c r="H29" s="23"/>
    </row>
    <row r="30" spans="2:8" s="25" customFormat="1" x14ac:dyDescent="0.25">
      <c r="B30" s="23"/>
      <c r="C30" s="23"/>
      <c r="D30" s="23"/>
      <c r="E30" s="24"/>
      <c r="F30" s="23"/>
      <c r="G30" s="24"/>
      <c r="H30" s="23"/>
    </row>
    <row r="31" spans="2:8" s="25" customFormat="1" x14ac:dyDescent="0.25">
      <c r="B31" s="23"/>
      <c r="C31" s="23"/>
      <c r="D31" s="23"/>
      <c r="E31" s="24"/>
      <c r="F31" s="23"/>
      <c r="G31" s="24"/>
      <c r="H31" s="23"/>
    </row>
    <row r="32" spans="2:8" s="25" customFormat="1" x14ac:dyDescent="0.25">
      <c r="B32" s="23"/>
      <c r="C32" s="23"/>
      <c r="D32" s="23"/>
      <c r="E32" s="24"/>
      <c r="F32" s="24"/>
      <c r="G32" s="24"/>
      <c r="H32" s="23"/>
    </row>
    <row r="33" spans="2:8" s="25" customFormat="1" x14ac:dyDescent="0.25">
      <c r="B33" s="23"/>
      <c r="C33" s="23"/>
      <c r="D33" s="23"/>
      <c r="E33" s="24"/>
      <c r="F33" s="23"/>
      <c r="G33" s="24"/>
      <c r="H33" s="23"/>
    </row>
    <row r="34" spans="2:8" s="25" customFormat="1" x14ac:dyDescent="0.25">
      <c r="B34" s="23"/>
      <c r="C34" s="23"/>
      <c r="D34" s="23"/>
      <c r="E34" s="24"/>
      <c r="F34" s="23"/>
      <c r="G34" s="24"/>
      <c r="H34" s="23"/>
    </row>
    <row r="35" spans="2:8" s="25" customFormat="1" x14ac:dyDescent="0.25">
      <c r="B35" s="23"/>
      <c r="C35" s="23"/>
      <c r="D35" s="23"/>
      <c r="E35" s="24"/>
      <c r="F35" s="23"/>
      <c r="G35" s="24"/>
      <c r="H35" s="23"/>
    </row>
    <row r="36" spans="2:8" s="25" customFormat="1" x14ac:dyDescent="0.25">
      <c r="B36" s="23"/>
      <c r="C36" s="23"/>
      <c r="D36" s="23"/>
      <c r="E36" s="24"/>
      <c r="F36" s="23"/>
      <c r="G36" s="24"/>
      <c r="H36" s="23"/>
    </row>
    <row r="37" spans="2:8" s="25" customFormat="1" x14ac:dyDescent="0.25">
      <c r="B37" s="23"/>
      <c r="C37" s="23"/>
      <c r="D37" s="23"/>
      <c r="E37" s="24"/>
      <c r="F37" s="23"/>
      <c r="G37" s="24"/>
      <c r="H37" s="23"/>
    </row>
    <row r="38" spans="2:8" s="25" customFormat="1" x14ac:dyDescent="0.25">
      <c r="B38" s="23"/>
      <c r="C38" s="23"/>
      <c r="D38" s="23"/>
      <c r="E38" s="24"/>
      <c r="F38" s="23"/>
      <c r="G38" s="24"/>
      <c r="H38" s="23"/>
    </row>
    <row r="39" spans="2:8" s="25" customFormat="1" x14ac:dyDescent="0.25">
      <c r="B39" s="23"/>
      <c r="C39" s="23"/>
      <c r="D39" s="23"/>
      <c r="E39" s="24"/>
      <c r="F39" s="23"/>
      <c r="G39" s="24"/>
      <c r="H39" s="23"/>
    </row>
    <row r="40" spans="2:8" s="25" customFormat="1" x14ac:dyDescent="0.25">
      <c r="B40" s="23"/>
      <c r="C40" s="23"/>
      <c r="D40" s="23"/>
      <c r="E40" s="24"/>
      <c r="F40" s="23"/>
      <c r="G40" s="24"/>
      <c r="H40" s="23"/>
    </row>
    <row r="41" spans="2:8" s="25" customFormat="1" x14ac:dyDescent="0.25">
      <c r="B41" s="23"/>
      <c r="C41" s="23"/>
      <c r="D41" s="23"/>
      <c r="E41" s="24"/>
      <c r="F41" s="23"/>
      <c r="G41" s="24"/>
      <c r="H41" s="23"/>
    </row>
    <row r="42" spans="2:8" s="25" customFormat="1" x14ac:dyDescent="0.25">
      <c r="B42" s="23"/>
      <c r="C42" s="23"/>
      <c r="D42" s="23"/>
      <c r="E42" s="24"/>
      <c r="F42" s="23"/>
      <c r="G42" s="24"/>
      <c r="H42" s="23"/>
    </row>
    <row r="43" spans="2:8" s="25" customFormat="1" x14ac:dyDescent="0.25">
      <c r="B43" s="23"/>
      <c r="C43" s="23"/>
      <c r="D43" s="23"/>
      <c r="E43" s="24"/>
      <c r="F43" s="23"/>
      <c r="G43" s="24"/>
      <c r="H43" s="23"/>
    </row>
    <row r="44" spans="2:8" s="25" customFormat="1" x14ac:dyDescent="0.25">
      <c r="B44" s="23"/>
      <c r="C44" s="23"/>
      <c r="D44" s="23"/>
      <c r="E44" s="24"/>
      <c r="F44" s="23"/>
      <c r="G44" s="24"/>
      <c r="H44" s="23"/>
    </row>
    <row r="45" spans="2:8" s="25" customFormat="1" x14ac:dyDescent="0.25">
      <c r="B45" s="23"/>
      <c r="C45" s="23"/>
      <c r="D45" s="23"/>
      <c r="E45" s="24"/>
      <c r="F45" s="23"/>
      <c r="G45" s="24"/>
      <c r="H45" s="23"/>
    </row>
    <row r="46" spans="2:8" s="25" customFormat="1" x14ac:dyDescent="0.25">
      <c r="B46" s="23"/>
      <c r="C46" s="23"/>
      <c r="D46" s="23"/>
      <c r="E46" s="24"/>
      <c r="F46" s="24"/>
      <c r="G46" s="24"/>
      <c r="H46" s="23"/>
    </row>
    <row r="47" spans="2:8" x14ac:dyDescent="0.25">
      <c r="B47" s="169" t="s">
        <v>123</v>
      </c>
      <c r="C47" s="170"/>
      <c r="D47" s="170"/>
      <c r="E47" s="170"/>
      <c r="F47" s="170"/>
      <c r="G47" s="171"/>
      <c r="H47" s="75">
        <f>SUM(H29:H46)</f>
        <v>0</v>
      </c>
    </row>
    <row r="48" spans="2:8" x14ac:dyDescent="0.25">
      <c r="B48" s="169" t="s">
        <v>51</v>
      </c>
      <c r="C48" s="170"/>
      <c r="D48" s="170"/>
      <c r="E48" s="170"/>
      <c r="F48" s="170"/>
      <c r="G48" s="171"/>
      <c r="H48" s="75">
        <f>H28+H47</f>
        <v>0</v>
      </c>
    </row>
    <row r="49" spans="2:2" x14ac:dyDescent="0.25">
      <c r="B49" s="17" t="s">
        <v>122</v>
      </c>
    </row>
  </sheetData>
  <sheetProtection formatCells="0" formatColumns="0" insertColumns="0" insertRows="0" deleteColumns="0" deleteRows="0" selectLockedCells="1"/>
  <mergeCells count="6">
    <mergeCell ref="C4:G4"/>
    <mergeCell ref="C5:G5"/>
    <mergeCell ref="B47:G47"/>
    <mergeCell ref="B48:G48"/>
    <mergeCell ref="H4:H6"/>
    <mergeCell ref="B5:B6"/>
  </mergeCells>
  <dataValidations xWindow="680" yWindow="473" count="2">
    <dataValidation allowBlank="1" showInputMessage="1" sqref="G7:G27"/>
    <dataValidation allowBlank="1" sqref="G29:G46"/>
  </dataValidations>
  <pageMargins left="0.7" right="0.7" top="0.75" bottom="0.75" header="0.3" footer="0.3"/>
  <pageSetup paperSize="9" scale="67"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H43"/>
  <sheetViews>
    <sheetView topLeftCell="A16" workbookViewId="0">
      <selection activeCell="B42" sqref="B42:G42"/>
    </sheetView>
  </sheetViews>
  <sheetFormatPr defaultColWidth="9.140625" defaultRowHeight="15.75" x14ac:dyDescent="0.25"/>
  <cols>
    <col min="1" max="1" width="4.5703125" style="17" customWidth="1"/>
    <col min="2" max="2" width="9.140625" style="1"/>
    <col min="3" max="3" width="18.28515625" style="17" customWidth="1"/>
    <col min="4" max="4" width="25.5703125" style="1" customWidth="1"/>
    <col min="5" max="5" width="16.7109375" customWidth="1"/>
    <col min="6" max="6" width="15.7109375" customWidth="1"/>
    <col min="7" max="7" width="15.7109375" style="13" customWidth="1"/>
    <col min="8" max="8" width="15.42578125" style="17" customWidth="1"/>
    <col min="9" max="16384" width="9.140625" style="1"/>
  </cols>
  <sheetData>
    <row r="1" spans="2:8" x14ac:dyDescent="0.25">
      <c r="B1" s="3" t="s">
        <v>124</v>
      </c>
      <c r="C1" s="3"/>
    </row>
    <row r="3" spans="2:8" x14ac:dyDescent="0.25">
      <c r="B3" s="4"/>
      <c r="C3" s="177" t="s">
        <v>4</v>
      </c>
      <c r="D3" s="178"/>
      <c r="E3" s="178"/>
      <c r="F3" s="178"/>
      <c r="G3" s="179"/>
      <c r="H3" s="172" t="s">
        <v>9</v>
      </c>
    </row>
    <row r="4" spans="2:8" ht="15.75" customHeight="1" x14ac:dyDescent="0.25">
      <c r="B4" s="175" t="s">
        <v>1</v>
      </c>
      <c r="C4" s="166" t="s">
        <v>73</v>
      </c>
      <c r="D4" s="167"/>
      <c r="E4" s="167"/>
      <c r="F4" s="167"/>
      <c r="G4" s="168"/>
      <c r="H4" s="173"/>
    </row>
    <row r="5" spans="2:8" ht="31.5" x14ac:dyDescent="0.25">
      <c r="B5" s="176"/>
      <c r="C5" s="5" t="s">
        <v>39</v>
      </c>
      <c r="D5" s="5" t="s">
        <v>40</v>
      </c>
      <c r="E5" s="5" t="s">
        <v>41</v>
      </c>
      <c r="F5" s="5" t="s">
        <v>42</v>
      </c>
      <c r="G5" s="18" t="s">
        <v>43</v>
      </c>
      <c r="H5" s="174"/>
    </row>
    <row r="6" spans="2:8" s="25" customFormat="1" x14ac:dyDescent="0.25">
      <c r="B6" s="23"/>
      <c r="C6" s="23"/>
      <c r="D6" s="23"/>
      <c r="E6" s="23"/>
      <c r="F6" s="24"/>
      <c r="G6" s="23"/>
      <c r="H6" s="63"/>
    </row>
    <row r="7" spans="2:8" s="25" customFormat="1" x14ac:dyDescent="0.25">
      <c r="B7" s="23"/>
      <c r="C7" s="23"/>
      <c r="D7" s="23"/>
      <c r="E7" s="23"/>
      <c r="F7" s="23"/>
      <c r="G7" s="23"/>
      <c r="H7" s="63"/>
    </row>
    <row r="8" spans="2:8" s="25" customFormat="1" x14ac:dyDescent="0.25">
      <c r="B8" s="23"/>
      <c r="C8" s="23"/>
      <c r="D8" s="23"/>
      <c r="E8" s="23"/>
      <c r="F8" s="23"/>
      <c r="G8" s="23"/>
      <c r="H8" s="63"/>
    </row>
    <row r="9" spans="2:8" s="25" customFormat="1" x14ac:dyDescent="0.25">
      <c r="B9" s="23"/>
      <c r="C9" s="23"/>
      <c r="D9" s="23"/>
      <c r="E9" s="23"/>
      <c r="F9" s="23"/>
      <c r="G9" s="23"/>
      <c r="H9" s="63"/>
    </row>
    <row r="10" spans="2:8" s="25" customFormat="1" x14ac:dyDescent="0.25">
      <c r="B10" s="23"/>
      <c r="C10" s="23"/>
      <c r="D10" s="23"/>
      <c r="E10" s="23"/>
      <c r="F10" s="23"/>
      <c r="G10" s="23"/>
      <c r="H10" s="63"/>
    </row>
    <row r="11" spans="2:8" s="25" customFormat="1" x14ac:dyDescent="0.25">
      <c r="B11" s="23"/>
      <c r="C11" s="23"/>
      <c r="D11" s="23"/>
      <c r="E11" s="23"/>
      <c r="F11" s="23"/>
      <c r="G11" s="23"/>
      <c r="H11" s="63"/>
    </row>
    <row r="12" spans="2:8" s="25" customFormat="1" x14ac:dyDescent="0.25">
      <c r="B12" s="23"/>
      <c r="C12" s="23"/>
      <c r="D12" s="23"/>
      <c r="E12" s="23"/>
      <c r="F12" s="23"/>
      <c r="G12" s="23"/>
      <c r="H12" s="63"/>
    </row>
    <row r="13" spans="2:8" s="25" customFormat="1" x14ac:dyDescent="0.25">
      <c r="B13" s="23"/>
      <c r="C13" s="23"/>
      <c r="D13" s="23"/>
      <c r="E13" s="23"/>
      <c r="F13" s="23"/>
      <c r="G13" s="23"/>
      <c r="H13" s="63"/>
    </row>
    <row r="14" spans="2:8" s="25" customFormat="1" x14ac:dyDescent="0.25">
      <c r="B14" s="23"/>
      <c r="C14" s="23"/>
      <c r="D14" s="23"/>
      <c r="E14" s="23"/>
      <c r="F14" s="23"/>
      <c r="G14" s="23"/>
      <c r="H14" s="63"/>
    </row>
    <row r="15" spans="2:8" s="25" customFormat="1" x14ac:dyDescent="0.25">
      <c r="B15" s="23"/>
      <c r="C15" s="23"/>
      <c r="D15" s="23"/>
      <c r="E15" s="23"/>
      <c r="F15" s="23"/>
      <c r="G15" s="23"/>
      <c r="H15" s="63"/>
    </row>
    <row r="16" spans="2:8" s="25" customFormat="1" x14ac:dyDescent="0.25">
      <c r="B16" s="23"/>
      <c r="C16" s="23"/>
      <c r="D16" s="23"/>
      <c r="E16" s="23"/>
      <c r="F16" s="23"/>
      <c r="G16" s="23"/>
      <c r="H16" s="63"/>
    </row>
    <row r="17" spans="2:8" s="25" customFormat="1" x14ac:dyDescent="0.25">
      <c r="B17" s="23"/>
      <c r="C17" s="23"/>
      <c r="D17" s="23"/>
      <c r="E17" s="23"/>
      <c r="F17" s="23"/>
      <c r="G17" s="23"/>
      <c r="H17" s="63"/>
    </row>
    <row r="18" spans="2:8" s="25" customFormat="1" x14ac:dyDescent="0.25">
      <c r="B18" s="23"/>
      <c r="C18" s="23"/>
      <c r="D18" s="23"/>
      <c r="E18" s="23"/>
      <c r="F18" s="23"/>
      <c r="G18" s="23"/>
      <c r="H18" s="63"/>
    </row>
    <row r="19" spans="2:8" s="25" customFormat="1" x14ac:dyDescent="0.25">
      <c r="B19" s="23"/>
      <c r="C19" s="23"/>
      <c r="D19" s="23"/>
      <c r="E19" s="23"/>
      <c r="F19" s="23"/>
      <c r="G19" s="23"/>
      <c r="H19" s="63"/>
    </row>
    <row r="20" spans="2:8" s="25" customFormat="1" x14ac:dyDescent="0.25">
      <c r="B20" s="23"/>
      <c r="C20" s="23"/>
      <c r="D20" s="23"/>
      <c r="E20" s="23"/>
      <c r="F20" s="23"/>
      <c r="G20" s="23"/>
      <c r="H20" s="63"/>
    </row>
    <row r="21" spans="2:8" s="25" customFormat="1" x14ac:dyDescent="0.25">
      <c r="B21" s="23"/>
      <c r="C21" s="23"/>
      <c r="D21" s="23"/>
      <c r="E21" s="23"/>
      <c r="F21" s="23"/>
      <c r="G21" s="23"/>
      <c r="H21" s="63"/>
    </row>
    <row r="22" spans="2:8" s="25" customFormat="1" x14ac:dyDescent="0.25">
      <c r="B22" s="23"/>
      <c r="C22" s="23"/>
      <c r="D22" s="23"/>
      <c r="E22" s="23"/>
      <c r="F22" s="24"/>
      <c r="G22" s="23"/>
      <c r="H22" s="63"/>
    </row>
    <row r="23" spans="2:8" x14ac:dyDescent="0.25">
      <c r="B23" s="110" t="s">
        <v>44</v>
      </c>
      <c r="C23" s="111"/>
      <c r="D23" s="111"/>
      <c r="E23" s="111"/>
      <c r="F23" s="111"/>
      <c r="G23" s="111"/>
      <c r="H23" s="75">
        <f>SUM(H6:H22)</f>
        <v>0</v>
      </c>
    </row>
    <row r="24" spans="2:8" s="25" customFormat="1" x14ac:dyDescent="0.25">
      <c r="B24" s="23"/>
      <c r="C24" s="23"/>
      <c r="D24" s="23"/>
      <c r="E24" s="23"/>
      <c r="F24" s="24"/>
      <c r="G24" s="23"/>
      <c r="H24" s="63"/>
    </row>
    <row r="25" spans="2:8" s="25" customFormat="1" x14ac:dyDescent="0.25">
      <c r="B25" s="23"/>
      <c r="C25" s="23"/>
      <c r="D25" s="23"/>
      <c r="E25" s="23"/>
      <c r="F25" s="23"/>
      <c r="G25" s="23"/>
      <c r="H25" s="63"/>
    </row>
    <row r="26" spans="2:8" s="25" customFormat="1" x14ac:dyDescent="0.25">
      <c r="B26" s="23"/>
      <c r="C26" s="23"/>
      <c r="D26" s="23"/>
      <c r="E26" s="23"/>
      <c r="F26" s="23"/>
      <c r="G26" s="23"/>
      <c r="H26" s="63"/>
    </row>
    <row r="27" spans="2:8" s="25" customFormat="1" x14ac:dyDescent="0.25">
      <c r="B27" s="23"/>
      <c r="C27" s="23"/>
      <c r="D27" s="23"/>
      <c r="E27" s="23"/>
      <c r="F27" s="23"/>
      <c r="G27" s="23"/>
      <c r="H27" s="63"/>
    </row>
    <row r="28" spans="2:8" s="25" customFormat="1" x14ac:dyDescent="0.25">
      <c r="B28" s="23"/>
      <c r="C28" s="23"/>
      <c r="D28" s="23"/>
      <c r="E28" s="23"/>
      <c r="F28" s="23"/>
      <c r="G28" s="23"/>
      <c r="H28" s="63"/>
    </row>
    <row r="29" spans="2:8" s="25" customFormat="1" x14ac:dyDescent="0.25">
      <c r="B29" s="23"/>
      <c r="C29" s="23"/>
      <c r="D29" s="23"/>
      <c r="E29" s="23"/>
      <c r="F29" s="23"/>
      <c r="G29" s="23"/>
      <c r="H29" s="63"/>
    </row>
    <row r="30" spans="2:8" s="25" customFormat="1" x14ac:dyDescent="0.25">
      <c r="B30" s="23"/>
      <c r="C30" s="23"/>
      <c r="D30" s="23"/>
      <c r="E30" s="23"/>
      <c r="F30" s="23"/>
      <c r="G30" s="23"/>
      <c r="H30" s="63"/>
    </row>
    <row r="31" spans="2:8" s="25" customFormat="1" x14ac:dyDescent="0.25">
      <c r="B31" s="23"/>
      <c r="C31" s="23"/>
      <c r="D31" s="23"/>
      <c r="E31" s="23"/>
      <c r="F31" s="23"/>
      <c r="G31" s="23"/>
      <c r="H31" s="63"/>
    </row>
    <row r="32" spans="2:8" s="25" customFormat="1" x14ac:dyDescent="0.25">
      <c r="B32" s="23"/>
      <c r="C32" s="23"/>
      <c r="D32" s="23"/>
      <c r="E32" s="23"/>
      <c r="F32" s="23"/>
      <c r="G32" s="23"/>
      <c r="H32" s="63"/>
    </row>
    <row r="33" spans="2:8" s="25" customFormat="1" x14ac:dyDescent="0.25">
      <c r="B33" s="23"/>
      <c r="C33" s="23"/>
      <c r="D33" s="23"/>
      <c r="E33" s="23"/>
      <c r="F33" s="23"/>
      <c r="G33" s="23"/>
      <c r="H33" s="63"/>
    </row>
    <row r="34" spans="2:8" s="25" customFormat="1" x14ac:dyDescent="0.25">
      <c r="B34" s="23"/>
      <c r="C34" s="23"/>
      <c r="D34" s="23"/>
      <c r="E34" s="23"/>
      <c r="F34" s="23"/>
      <c r="G34" s="23"/>
      <c r="H34" s="63"/>
    </row>
    <row r="35" spans="2:8" s="25" customFormat="1" x14ac:dyDescent="0.25">
      <c r="B35" s="23"/>
      <c r="C35" s="23"/>
      <c r="D35" s="23"/>
      <c r="E35" s="23"/>
      <c r="F35" s="23"/>
      <c r="G35" s="23"/>
      <c r="H35" s="63"/>
    </row>
    <row r="36" spans="2:8" s="25" customFormat="1" x14ac:dyDescent="0.25">
      <c r="B36" s="23"/>
      <c r="C36" s="23"/>
      <c r="D36" s="23"/>
      <c r="E36" s="23"/>
      <c r="F36" s="23"/>
      <c r="G36" s="23"/>
      <c r="H36" s="63"/>
    </row>
    <row r="37" spans="2:8" s="25" customFormat="1" x14ac:dyDescent="0.25">
      <c r="B37" s="23"/>
      <c r="C37" s="23"/>
      <c r="D37" s="23"/>
      <c r="E37" s="23"/>
      <c r="F37" s="23"/>
      <c r="G37" s="23"/>
      <c r="H37" s="63"/>
    </row>
    <row r="38" spans="2:8" s="25" customFormat="1" x14ac:dyDescent="0.25">
      <c r="B38" s="23"/>
      <c r="C38" s="23"/>
      <c r="D38" s="23"/>
      <c r="E38" s="23"/>
      <c r="F38" s="23"/>
      <c r="G38" s="23"/>
      <c r="H38" s="63"/>
    </row>
    <row r="39" spans="2:8" s="25" customFormat="1" x14ac:dyDescent="0.25">
      <c r="B39" s="23"/>
      <c r="C39" s="23"/>
      <c r="D39" s="23"/>
      <c r="E39" s="23"/>
      <c r="F39" s="23"/>
      <c r="G39" s="23"/>
      <c r="H39" s="63"/>
    </row>
    <row r="40" spans="2:8" s="25" customFormat="1" x14ac:dyDescent="0.25">
      <c r="B40" s="23"/>
      <c r="C40" s="23"/>
      <c r="D40" s="23"/>
      <c r="E40" s="23"/>
      <c r="F40" s="24"/>
      <c r="G40" s="23"/>
      <c r="H40" s="63"/>
    </row>
    <row r="41" spans="2:8" x14ac:dyDescent="0.25">
      <c r="B41" s="169" t="s">
        <v>123</v>
      </c>
      <c r="C41" s="170"/>
      <c r="D41" s="170"/>
      <c r="E41" s="170"/>
      <c r="F41" s="170"/>
      <c r="G41" s="171"/>
      <c r="H41" s="75">
        <f>SUM(H24:H40)</f>
        <v>0</v>
      </c>
    </row>
    <row r="42" spans="2:8" x14ac:dyDescent="0.25">
      <c r="B42" s="169" t="s">
        <v>125</v>
      </c>
      <c r="C42" s="170"/>
      <c r="D42" s="170"/>
      <c r="E42" s="170"/>
      <c r="F42" s="170"/>
      <c r="G42" s="171"/>
      <c r="H42" s="75">
        <f>H23+H41</f>
        <v>0</v>
      </c>
    </row>
    <row r="43" spans="2:8" x14ac:dyDescent="0.25">
      <c r="B43" s="17" t="s">
        <v>122</v>
      </c>
    </row>
  </sheetData>
  <sheetProtection formatCells="0" formatColumns="0" insertColumns="0" insertRows="0" deleteColumns="0" deleteRows="0" selectLockedCells="1"/>
  <mergeCells count="6">
    <mergeCell ref="B4:B5"/>
    <mergeCell ref="B41:G41"/>
    <mergeCell ref="B42:G42"/>
    <mergeCell ref="H3:H5"/>
    <mergeCell ref="C3:G3"/>
    <mergeCell ref="C4:G4"/>
  </mergeCells>
  <pageMargins left="0.7" right="0.7" top="0.75" bottom="0.75" header="0.3" footer="0.3"/>
  <pageSetup paperSize="9" scale="67"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H43"/>
  <sheetViews>
    <sheetView topLeftCell="A25" workbookViewId="0">
      <selection activeCell="D48" sqref="D48"/>
    </sheetView>
  </sheetViews>
  <sheetFormatPr defaultColWidth="9.140625" defaultRowHeight="15.75" x14ac:dyDescent="0.25"/>
  <cols>
    <col min="1" max="1" width="4.1406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8" x14ac:dyDescent="0.25">
      <c r="B1" s="3" t="s">
        <v>133</v>
      </c>
      <c r="C1" s="3"/>
    </row>
    <row r="3" spans="2:8" x14ac:dyDescent="0.25">
      <c r="B3" s="15"/>
      <c r="C3" s="163" t="s">
        <v>4</v>
      </c>
      <c r="D3" s="164"/>
      <c r="E3" s="164"/>
      <c r="F3" s="164"/>
      <c r="G3" s="165"/>
      <c r="H3" s="172" t="s">
        <v>9</v>
      </c>
    </row>
    <row r="4" spans="2:8" ht="15.75" customHeight="1" x14ac:dyDescent="0.25">
      <c r="B4" s="175" t="s">
        <v>1</v>
      </c>
      <c r="C4" s="166" t="s">
        <v>72</v>
      </c>
      <c r="D4" s="167"/>
      <c r="E4" s="167"/>
      <c r="F4" s="167"/>
      <c r="G4" s="168"/>
      <c r="H4" s="173"/>
    </row>
    <row r="5" spans="2:8" ht="31.5" x14ac:dyDescent="0.25">
      <c r="B5" s="176"/>
      <c r="C5" s="5" t="s">
        <v>39</v>
      </c>
      <c r="D5" s="5" t="s">
        <v>40</v>
      </c>
      <c r="E5" s="5" t="s">
        <v>41</v>
      </c>
      <c r="F5" s="5" t="s">
        <v>42</v>
      </c>
      <c r="G5" s="18" t="s">
        <v>43</v>
      </c>
      <c r="H5" s="174"/>
    </row>
    <row r="6" spans="2:8" s="25" customFormat="1" x14ac:dyDescent="0.25">
      <c r="B6" s="23"/>
      <c r="C6" s="23"/>
      <c r="D6" s="23"/>
      <c r="E6" s="23"/>
      <c r="F6" s="24"/>
      <c r="G6" s="23"/>
      <c r="H6" s="63"/>
    </row>
    <row r="7" spans="2:8" s="25" customFormat="1" x14ac:dyDescent="0.25">
      <c r="B7" s="23"/>
      <c r="C7" s="23"/>
      <c r="D7" s="23"/>
      <c r="E7" s="23"/>
      <c r="F7" s="24"/>
      <c r="G7" s="23"/>
      <c r="H7" s="63"/>
    </row>
    <row r="8" spans="2:8" s="25" customFormat="1" x14ac:dyDescent="0.25">
      <c r="B8" s="23"/>
      <c r="C8" s="23"/>
      <c r="D8" s="23"/>
      <c r="E8" s="23"/>
      <c r="F8" s="24"/>
      <c r="G8" s="23"/>
      <c r="H8" s="63"/>
    </row>
    <row r="9" spans="2:8" s="25" customFormat="1" x14ac:dyDescent="0.25">
      <c r="B9" s="23"/>
      <c r="C9" s="23"/>
      <c r="D9" s="23"/>
      <c r="E9" s="23"/>
      <c r="F9" s="24"/>
      <c r="G9" s="23"/>
      <c r="H9" s="63"/>
    </row>
    <row r="10" spans="2:8" s="25" customFormat="1" x14ac:dyDescent="0.25">
      <c r="B10" s="23"/>
      <c r="C10" s="23"/>
      <c r="D10" s="23"/>
      <c r="E10" s="23"/>
      <c r="F10" s="24"/>
      <c r="G10" s="23"/>
      <c r="H10" s="63"/>
    </row>
    <row r="11" spans="2:8" s="25" customFormat="1" x14ac:dyDescent="0.25">
      <c r="B11" s="23"/>
      <c r="C11" s="23"/>
      <c r="D11" s="23"/>
      <c r="E11" s="23"/>
      <c r="F11" s="24"/>
      <c r="G11" s="23"/>
      <c r="H11" s="63"/>
    </row>
    <row r="12" spans="2:8" s="25" customFormat="1" x14ac:dyDescent="0.25">
      <c r="B12" s="23"/>
      <c r="C12" s="23"/>
      <c r="D12" s="23"/>
      <c r="E12" s="23"/>
      <c r="F12" s="24"/>
      <c r="G12" s="23"/>
      <c r="H12" s="63"/>
    </row>
    <row r="13" spans="2:8" s="25" customFormat="1" x14ac:dyDescent="0.25">
      <c r="B13" s="23"/>
      <c r="C13" s="23"/>
      <c r="D13" s="23"/>
      <c r="E13" s="23"/>
      <c r="F13" s="24"/>
      <c r="G13" s="23"/>
      <c r="H13" s="63"/>
    </row>
    <row r="14" spans="2:8" s="25" customFormat="1" x14ac:dyDescent="0.25">
      <c r="B14" s="23"/>
      <c r="C14" s="23"/>
      <c r="D14" s="23"/>
      <c r="E14" s="23"/>
      <c r="F14" s="24"/>
      <c r="G14" s="23"/>
      <c r="H14" s="63"/>
    </row>
    <row r="15" spans="2:8" s="25" customFormat="1" x14ac:dyDescent="0.25">
      <c r="B15" s="23"/>
      <c r="C15" s="23"/>
      <c r="D15" s="23"/>
      <c r="E15" s="23"/>
      <c r="F15" s="24"/>
      <c r="G15" s="23"/>
      <c r="H15" s="63"/>
    </row>
    <row r="16" spans="2:8" s="25" customFormat="1" x14ac:dyDescent="0.25">
      <c r="B16" s="23"/>
      <c r="C16" s="23"/>
      <c r="D16" s="23"/>
      <c r="E16" s="23"/>
      <c r="F16" s="24"/>
      <c r="G16" s="23"/>
      <c r="H16" s="63"/>
    </row>
    <row r="17" spans="2:8" s="25" customFormat="1" x14ac:dyDescent="0.25">
      <c r="B17" s="23"/>
      <c r="C17" s="23"/>
      <c r="D17" s="23"/>
      <c r="E17" s="23"/>
      <c r="F17" s="24"/>
      <c r="G17" s="23"/>
      <c r="H17" s="63"/>
    </row>
    <row r="18" spans="2:8" s="25" customFormat="1" x14ac:dyDescent="0.25">
      <c r="B18" s="23"/>
      <c r="C18" s="23"/>
      <c r="D18" s="23"/>
      <c r="E18" s="23"/>
      <c r="F18" s="24"/>
      <c r="G18" s="23"/>
      <c r="H18" s="63"/>
    </row>
    <row r="19" spans="2:8" s="25" customFormat="1" x14ac:dyDescent="0.25">
      <c r="B19" s="23"/>
      <c r="C19" s="23"/>
      <c r="D19" s="23"/>
      <c r="E19" s="23"/>
      <c r="F19" s="24"/>
      <c r="G19" s="23"/>
      <c r="H19" s="63"/>
    </row>
    <row r="20" spans="2:8" s="25" customFormat="1" x14ac:dyDescent="0.25">
      <c r="B20" s="23"/>
      <c r="C20" s="23"/>
      <c r="D20" s="23"/>
      <c r="E20" s="23"/>
      <c r="F20" s="24"/>
      <c r="G20" s="23"/>
      <c r="H20" s="63"/>
    </row>
    <row r="21" spans="2:8" s="25" customFormat="1" x14ac:dyDescent="0.25">
      <c r="B21" s="23"/>
      <c r="C21" s="23"/>
      <c r="D21" s="23"/>
      <c r="E21" s="23"/>
      <c r="F21" s="24"/>
      <c r="G21" s="23"/>
      <c r="H21" s="63"/>
    </row>
    <row r="22" spans="2:8" s="25" customFormat="1" x14ac:dyDescent="0.25">
      <c r="B22" s="23"/>
      <c r="C22" s="23"/>
      <c r="D22" s="23"/>
      <c r="E22" s="23"/>
      <c r="F22" s="24"/>
      <c r="G22" s="23"/>
      <c r="H22" s="63"/>
    </row>
    <row r="23" spans="2:8" x14ac:dyDescent="0.25">
      <c r="B23" s="110" t="s">
        <v>44</v>
      </c>
      <c r="C23" s="111"/>
      <c r="D23" s="111"/>
      <c r="E23" s="111"/>
      <c r="F23" s="111"/>
      <c r="G23" s="111"/>
      <c r="H23" s="75">
        <f>SUM(H6:H22)</f>
        <v>0</v>
      </c>
    </row>
    <row r="24" spans="2:8" s="25" customFormat="1" x14ac:dyDescent="0.25">
      <c r="B24" s="23"/>
      <c r="C24" s="23"/>
      <c r="D24" s="23"/>
      <c r="E24" s="23"/>
      <c r="F24" s="24"/>
      <c r="G24" s="23"/>
      <c r="H24" s="63"/>
    </row>
    <row r="25" spans="2:8" s="25" customFormat="1" x14ac:dyDescent="0.25">
      <c r="B25" s="23"/>
      <c r="C25" s="23"/>
      <c r="D25" s="23"/>
      <c r="E25" s="23"/>
      <c r="F25" s="24"/>
      <c r="G25" s="23"/>
      <c r="H25" s="63"/>
    </row>
    <row r="26" spans="2:8" s="25" customFormat="1" x14ac:dyDescent="0.25">
      <c r="B26" s="23"/>
      <c r="C26" s="23"/>
      <c r="D26" s="23"/>
      <c r="E26" s="23"/>
      <c r="F26" s="24"/>
      <c r="G26" s="23"/>
      <c r="H26" s="63"/>
    </row>
    <row r="27" spans="2:8" s="25" customFormat="1" x14ac:dyDescent="0.25">
      <c r="B27" s="23"/>
      <c r="C27" s="23"/>
      <c r="D27" s="23"/>
      <c r="E27" s="23"/>
      <c r="F27" s="24"/>
      <c r="G27" s="23"/>
      <c r="H27" s="63"/>
    </row>
    <row r="28" spans="2:8" s="25" customFormat="1" x14ac:dyDescent="0.25">
      <c r="B28" s="23"/>
      <c r="C28" s="23"/>
      <c r="D28" s="23"/>
      <c r="E28" s="23"/>
      <c r="F28" s="24"/>
      <c r="G28" s="23"/>
      <c r="H28" s="63"/>
    </row>
    <row r="29" spans="2:8" s="25" customFormat="1" x14ac:dyDescent="0.25">
      <c r="B29" s="23"/>
      <c r="C29" s="23"/>
      <c r="D29" s="23"/>
      <c r="E29" s="23"/>
      <c r="F29" s="24"/>
      <c r="G29" s="23"/>
      <c r="H29" s="63"/>
    </row>
    <row r="30" spans="2:8" s="25" customFormat="1" x14ac:dyDescent="0.25">
      <c r="B30" s="23"/>
      <c r="C30" s="23"/>
      <c r="D30" s="23"/>
      <c r="E30" s="23"/>
      <c r="F30" s="24"/>
      <c r="G30" s="23"/>
      <c r="H30" s="63"/>
    </row>
    <row r="31" spans="2:8" s="25" customFormat="1" x14ac:dyDescent="0.25">
      <c r="B31" s="23"/>
      <c r="C31" s="23"/>
      <c r="D31" s="23"/>
      <c r="E31" s="23"/>
      <c r="F31" s="24"/>
      <c r="G31" s="23"/>
      <c r="H31" s="63"/>
    </row>
    <row r="32" spans="2:8" s="25" customFormat="1" x14ac:dyDescent="0.25">
      <c r="B32" s="23"/>
      <c r="C32" s="23"/>
      <c r="D32" s="23"/>
      <c r="E32" s="23"/>
      <c r="F32" s="24"/>
      <c r="G32" s="23"/>
      <c r="H32" s="63"/>
    </row>
    <row r="33" spans="2:8" s="25" customFormat="1" x14ac:dyDescent="0.25">
      <c r="B33" s="23"/>
      <c r="C33" s="23"/>
      <c r="D33" s="23"/>
      <c r="E33" s="23"/>
      <c r="F33" s="24"/>
      <c r="G33" s="23"/>
      <c r="H33" s="63"/>
    </row>
    <row r="34" spans="2:8" s="25" customFormat="1" x14ac:dyDescent="0.25">
      <c r="B34" s="23"/>
      <c r="C34" s="23"/>
      <c r="D34" s="23"/>
      <c r="E34" s="23"/>
      <c r="F34" s="24"/>
      <c r="G34" s="23"/>
      <c r="H34" s="63"/>
    </row>
    <row r="35" spans="2:8" s="25" customFormat="1" x14ac:dyDescent="0.25">
      <c r="B35" s="23"/>
      <c r="C35" s="23"/>
      <c r="D35" s="23"/>
      <c r="E35" s="23"/>
      <c r="F35" s="24"/>
      <c r="G35" s="23"/>
      <c r="H35" s="63"/>
    </row>
    <row r="36" spans="2:8" s="25" customFormat="1" x14ac:dyDescent="0.25">
      <c r="B36" s="23"/>
      <c r="C36" s="23"/>
      <c r="D36" s="23"/>
      <c r="E36" s="23"/>
      <c r="F36" s="24"/>
      <c r="G36" s="23"/>
      <c r="H36" s="63"/>
    </row>
    <row r="37" spans="2:8" s="25" customFormat="1" x14ac:dyDescent="0.25">
      <c r="B37" s="23"/>
      <c r="C37" s="23"/>
      <c r="D37" s="23"/>
      <c r="E37" s="23"/>
      <c r="F37" s="24"/>
      <c r="G37" s="23"/>
      <c r="H37" s="63"/>
    </row>
    <row r="38" spans="2:8" s="25" customFormat="1" x14ac:dyDescent="0.25">
      <c r="B38" s="23"/>
      <c r="C38" s="23"/>
      <c r="D38" s="23"/>
      <c r="E38" s="23"/>
      <c r="F38" s="24"/>
      <c r="G38" s="23"/>
      <c r="H38" s="63"/>
    </row>
    <row r="39" spans="2:8" s="25" customFormat="1" x14ac:dyDescent="0.25">
      <c r="B39" s="23"/>
      <c r="C39" s="23"/>
      <c r="D39" s="23"/>
      <c r="E39" s="23"/>
      <c r="F39" s="24"/>
      <c r="G39" s="23"/>
      <c r="H39" s="63"/>
    </row>
    <row r="40" spans="2:8" s="25" customFormat="1" x14ac:dyDescent="0.25">
      <c r="B40" s="23"/>
      <c r="C40" s="23"/>
      <c r="D40" s="23"/>
      <c r="E40" s="23"/>
      <c r="F40" s="24"/>
      <c r="G40" s="23"/>
      <c r="H40" s="63"/>
    </row>
    <row r="41" spans="2:8" x14ac:dyDescent="0.25">
      <c r="B41" s="110" t="s">
        <v>123</v>
      </c>
      <c r="C41" s="111"/>
      <c r="D41" s="111"/>
      <c r="E41" s="111"/>
      <c r="F41" s="111"/>
      <c r="G41" s="111"/>
      <c r="H41" s="75">
        <f>SUM(H24:H40)</f>
        <v>0</v>
      </c>
    </row>
    <row r="42" spans="2:8" ht="15.75" customHeight="1" x14ac:dyDescent="0.25">
      <c r="B42" s="180" t="s">
        <v>120</v>
      </c>
      <c r="C42" s="181"/>
      <c r="D42" s="181"/>
      <c r="E42" s="181"/>
      <c r="F42" s="181"/>
      <c r="G42" s="182"/>
      <c r="H42" s="75">
        <f>H23+H41</f>
        <v>0</v>
      </c>
    </row>
    <row r="43" spans="2:8" x14ac:dyDescent="0.25">
      <c r="B43" s="17" t="s">
        <v>122</v>
      </c>
    </row>
  </sheetData>
  <sheetProtection formatCells="0" formatColumns="0" formatRows="0" insertColumns="0" insertRows="0" deleteColumns="0" deleteRows="0" selectLockedCells="1"/>
  <mergeCells count="5">
    <mergeCell ref="B4:B5"/>
    <mergeCell ref="H3:H5"/>
    <mergeCell ref="C3:G3"/>
    <mergeCell ref="C4:G4"/>
    <mergeCell ref="B42:G42"/>
  </mergeCells>
  <pageMargins left="0.7" right="0.7" top="0.75" bottom="0.75" header="0.3" footer="0.3"/>
  <pageSetup paperSize="9" scale="67"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43"/>
  <sheetViews>
    <sheetView zoomScaleNormal="100" workbookViewId="0">
      <selection activeCell="B42" sqref="B42"/>
    </sheetView>
  </sheetViews>
  <sheetFormatPr defaultColWidth="9.140625" defaultRowHeight="15.75" x14ac:dyDescent="0.25"/>
  <cols>
    <col min="1" max="1" width="4.57031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x14ac:dyDescent="0.25">
      <c r="B1" s="3" t="s">
        <v>132</v>
      </c>
      <c r="C1" s="3"/>
    </row>
    <row r="3" spans="2:9" x14ac:dyDescent="0.25">
      <c r="B3" s="15"/>
      <c r="C3" s="163" t="s">
        <v>4</v>
      </c>
      <c r="D3" s="164"/>
      <c r="E3" s="164"/>
      <c r="F3" s="164"/>
      <c r="G3" s="165"/>
      <c r="H3" s="183" t="s">
        <v>9</v>
      </c>
    </row>
    <row r="4" spans="2:9" ht="15.75" customHeight="1" x14ac:dyDescent="0.25">
      <c r="B4" s="175" t="s">
        <v>1</v>
      </c>
      <c r="C4" s="166" t="s">
        <v>72</v>
      </c>
      <c r="D4" s="167"/>
      <c r="E4" s="167"/>
      <c r="F4" s="167"/>
      <c r="G4" s="168"/>
      <c r="H4" s="183"/>
      <c r="I4" s="25"/>
    </row>
    <row r="5" spans="2:9" ht="31.5" x14ac:dyDescent="0.25">
      <c r="B5" s="176"/>
      <c r="C5" s="5" t="s">
        <v>39</v>
      </c>
      <c r="D5" s="5" t="s">
        <v>40</v>
      </c>
      <c r="E5" s="5" t="s">
        <v>41</v>
      </c>
      <c r="F5" s="5" t="s">
        <v>42</v>
      </c>
      <c r="G5" s="18" t="s">
        <v>43</v>
      </c>
      <c r="H5" s="183"/>
      <c r="I5" s="25"/>
    </row>
    <row r="6" spans="2:9" s="25" customFormat="1" x14ac:dyDescent="0.25">
      <c r="B6" s="23"/>
      <c r="C6" s="23"/>
      <c r="D6" s="23"/>
      <c r="E6" s="23"/>
      <c r="F6" s="24"/>
      <c r="G6" s="23"/>
      <c r="H6" s="63"/>
    </row>
    <row r="7" spans="2:9" s="25" customFormat="1" x14ac:dyDescent="0.25">
      <c r="B7" s="23"/>
      <c r="C7" s="23"/>
      <c r="D7" s="23"/>
      <c r="E7" s="23"/>
      <c r="F7" s="24"/>
      <c r="G7" s="23"/>
      <c r="H7" s="63"/>
    </row>
    <row r="8" spans="2:9" s="25" customFormat="1" x14ac:dyDescent="0.25">
      <c r="B8" s="23"/>
      <c r="C8" s="23"/>
      <c r="D8" s="23"/>
      <c r="E8" s="23"/>
      <c r="F8" s="24"/>
      <c r="G8" s="23"/>
      <c r="H8" s="63"/>
    </row>
    <row r="9" spans="2:9" s="25" customFormat="1" x14ac:dyDescent="0.25">
      <c r="B9" s="23"/>
      <c r="C9" s="23"/>
      <c r="D9" s="23"/>
      <c r="E9" s="23"/>
      <c r="F9" s="24"/>
      <c r="G9" s="23"/>
      <c r="H9" s="63"/>
    </row>
    <row r="10" spans="2:9" s="25" customFormat="1" x14ac:dyDescent="0.25">
      <c r="B10" s="23"/>
      <c r="C10" s="23"/>
      <c r="D10" s="23"/>
      <c r="E10" s="23"/>
      <c r="F10" s="24"/>
      <c r="G10" s="23"/>
      <c r="H10" s="63"/>
    </row>
    <row r="11" spans="2:9" s="25" customFormat="1" x14ac:dyDescent="0.25">
      <c r="B11" s="23"/>
      <c r="C11" s="23"/>
      <c r="D11" s="23"/>
      <c r="E11" s="23"/>
      <c r="F11" s="24"/>
      <c r="G11" s="23"/>
      <c r="H11" s="63"/>
    </row>
    <row r="12" spans="2:9" s="25" customFormat="1" x14ac:dyDescent="0.25">
      <c r="B12" s="23"/>
      <c r="C12" s="23"/>
      <c r="D12" s="23"/>
      <c r="E12" s="23"/>
      <c r="F12" s="24"/>
      <c r="G12" s="23"/>
      <c r="H12" s="63"/>
    </row>
    <row r="13" spans="2:9" s="25" customFormat="1" x14ac:dyDescent="0.25">
      <c r="B13" s="23"/>
      <c r="C13" s="23"/>
      <c r="D13" s="23"/>
      <c r="E13" s="23"/>
      <c r="F13" s="24"/>
      <c r="G13" s="23"/>
      <c r="H13" s="63"/>
    </row>
    <row r="14" spans="2:9" s="25" customFormat="1" x14ac:dyDescent="0.25">
      <c r="B14" s="23"/>
      <c r="C14" s="23"/>
      <c r="D14" s="23"/>
      <c r="E14" s="23"/>
      <c r="F14" s="24"/>
      <c r="G14" s="23"/>
      <c r="H14" s="63"/>
    </row>
    <row r="15" spans="2:9" s="25" customFormat="1" x14ac:dyDescent="0.25">
      <c r="B15" s="23"/>
      <c r="C15" s="23"/>
      <c r="D15" s="23"/>
      <c r="E15" s="23"/>
      <c r="F15" s="24"/>
      <c r="G15" s="23"/>
      <c r="H15" s="63"/>
    </row>
    <row r="16" spans="2:9" s="25" customFormat="1" x14ac:dyDescent="0.25">
      <c r="B16" s="23"/>
      <c r="C16" s="23"/>
      <c r="D16" s="23"/>
      <c r="E16" s="23"/>
      <c r="F16" s="24"/>
      <c r="G16" s="23"/>
      <c r="H16" s="63"/>
    </row>
    <row r="17" spans="2:9" s="25" customFormat="1" x14ac:dyDescent="0.25">
      <c r="B17" s="23"/>
      <c r="C17" s="23"/>
      <c r="D17" s="23"/>
      <c r="E17" s="23"/>
      <c r="F17" s="24"/>
      <c r="G17" s="23"/>
      <c r="H17" s="63"/>
    </row>
    <row r="18" spans="2:9" s="25" customFormat="1" x14ac:dyDescent="0.25">
      <c r="B18" s="23"/>
      <c r="C18" s="23"/>
      <c r="D18" s="23"/>
      <c r="E18" s="23"/>
      <c r="F18" s="24"/>
      <c r="G18" s="23"/>
      <c r="H18" s="63"/>
    </row>
    <row r="19" spans="2:9" s="25" customFormat="1" x14ac:dyDescent="0.25">
      <c r="B19" s="23"/>
      <c r="C19" s="23"/>
      <c r="D19" s="23"/>
      <c r="E19" s="23"/>
      <c r="F19" s="24"/>
      <c r="G19" s="23"/>
      <c r="H19" s="63"/>
    </row>
    <row r="20" spans="2:9" s="25" customFormat="1" x14ac:dyDescent="0.25">
      <c r="B20" s="23"/>
      <c r="C20" s="23"/>
      <c r="D20" s="23"/>
      <c r="E20" s="23"/>
      <c r="F20" s="24"/>
      <c r="G20" s="23"/>
      <c r="H20" s="63"/>
    </row>
    <row r="21" spans="2:9" s="25" customFormat="1" x14ac:dyDescent="0.25">
      <c r="B21" s="23"/>
      <c r="C21" s="23"/>
      <c r="D21" s="23"/>
      <c r="E21" s="23"/>
      <c r="F21" s="24"/>
      <c r="G21" s="23"/>
      <c r="H21" s="63"/>
    </row>
    <row r="22" spans="2:9" s="25" customFormat="1" x14ac:dyDescent="0.25">
      <c r="B22" s="23"/>
      <c r="C22" s="23"/>
      <c r="D22" s="23"/>
      <c r="E22" s="23"/>
      <c r="F22" s="24"/>
      <c r="G22" s="23"/>
      <c r="H22" s="63"/>
    </row>
    <row r="23" spans="2:9" x14ac:dyDescent="0.25">
      <c r="B23" s="110" t="s">
        <v>44</v>
      </c>
      <c r="C23" s="111"/>
      <c r="D23" s="111"/>
      <c r="E23" s="111"/>
      <c r="F23" s="111"/>
      <c r="G23" s="111"/>
      <c r="H23" s="75">
        <f>SUM(H6:H22)</f>
        <v>0</v>
      </c>
      <c r="I23" s="25"/>
    </row>
    <row r="24" spans="2:9" s="25" customFormat="1" x14ac:dyDescent="0.25">
      <c r="B24" s="23"/>
      <c r="C24" s="23"/>
      <c r="D24" s="23"/>
      <c r="E24" s="23"/>
      <c r="F24" s="24"/>
      <c r="G24" s="23"/>
      <c r="H24" s="63"/>
    </row>
    <row r="25" spans="2:9" s="25" customFormat="1" x14ac:dyDescent="0.25">
      <c r="B25" s="23"/>
      <c r="C25" s="23"/>
      <c r="D25" s="23"/>
      <c r="E25" s="23"/>
      <c r="F25" s="24"/>
      <c r="G25" s="23"/>
      <c r="H25" s="63"/>
    </row>
    <row r="26" spans="2:9" s="25" customFormat="1" x14ac:dyDescent="0.25">
      <c r="B26" s="23"/>
      <c r="C26" s="23"/>
      <c r="D26" s="23"/>
      <c r="E26" s="23"/>
      <c r="F26" s="24"/>
      <c r="G26" s="23"/>
      <c r="H26" s="63"/>
    </row>
    <row r="27" spans="2:9" s="25" customFormat="1" x14ac:dyDescent="0.25">
      <c r="B27" s="23"/>
      <c r="C27" s="23"/>
      <c r="D27" s="23"/>
      <c r="E27" s="23"/>
      <c r="F27" s="24"/>
      <c r="G27" s="23"/>
      <c r="H27" s="63"/>
    </row>
    <row r="28" spans="2:9" s="25" customFormat="1" x14ac:dyDescent="0.25">
      <c r="B28" s="23"/>
      <c r="C28" s="23"/>
      <c r="D28" s="23"/>
      <c r="E28" s="23"/>
      <c r="F28" s="24"/>
      <c r="G28" s="23"/>
      <c r="H28" s="63"/>
    </row>
    <row r="29" spans="2:9" s="25" customFormat="1" x14ac:dyDescent="0.25">
      <c r="B29" s="23"/>
      <c r="C29" s="23"/>
      <c r="D29" s="23"/>
      <c r="E29" s="23"/>
      <c r="F29" s="24"/>
      <c r="G29" s="23"/>
      <c r="H29" s="63"/>
    </row>
    <row r="30" spans="2:9" s="25" customFormat="1" x14ac:dyDescent="0.25">
      <c r="B30" s="23"/>
      <c r="C30" s="23"/>
      <c r="D30" s="23"/>
      <c r="E30" s="23"/>
      <c r="F30" s="24"/>
      <c r="G30" s="23"/>
      <c r="H30" s="63"/>
    </row>
    <row r="31" spans="2:9" s="25" customFormat="1" x14ac:dyDescent="0.25">
      <c r="B31" s="23"/>
      <c r="C31" s="23"/>
      <c r="D31" s="23"/>
      <c r="E31" s="23"/>
      <c r="F31" s="24"/>
      <c r="G31" s="23"/>
      <c r="H31" s="63"/>
    </row>
    <row r="32" spans="2:9" s="25" customFormat="1" x14ac:dyDescent="0.25">
      <c r="B32" s="23"/>
      <c r="C32" s="23"/>
      <c r="D32" s="23"/>
      <c r="E32" s="23"/>
      <c r="F32" s="24"/>
      <c r="G32" s="23"/>
      <c r="H32" s="63"/>
    </row>
    <row r="33" spans="2:8" s="25" customFormat="1" x14ac:dyDescent="0.25">
      <c r="B33" s="23"/>
      <c r="C33" s="23"/>
      <c r="D33" s="23"/>
      <c r="E33" s="23"/>
      <c r="F33" s="24"/>
      <c r="G33" s="23"/>
      <c r="H33" s="63"/>
    </row>
    <row r="34" spans="2:8" s="25" customFormat="1" x14ac:dyDescent="0.25">
      <c r="B34" s="23"/>
      <c r="C34" s="23"/>
      <c r="D34" s="23"/>
      <c r="E34" s="23"/>
      <c r="F34" s="24"/>
      <c r="G34" s="23"/>
      <c r="H34" s="63"/>
    </row>
    <row r="35" spans="2:8" s="25" customFormat="1" x14ac:dyDescent="0.25">
      <c r="B35" s="23"/>
      <c r="C35" s="23"/>
      <c r="D35" s="23"/>
      <c r="E35" s="23"/>
      <c r="F35" s="24"/>
      <c r="G35" s="23"/>
      <c r="H35" s="63"/>
    </row>
    <row r="36" spans="2:8" s="25" customFormat="1" x14ac:dyDescent="0.25">
      <c r="B36" s="23"/>
      <c r="C36" s="23"/>
      <c r="D36" s="23"/>
      <c r="E36" s="23"/>
      <c r="F36" s="24"/>
      <c r="G36" s="23"/>
      <c r="H36" s="63"/>
    </row>
    <row r="37" spans="2:8" s="25" customFormat="1" x14ac:dyDescent="0.25">
      <c r="B37" s="23"/>
      <c r="C37" s="23"/>
      <c r="D37" s="23"/>
      <c r="E37" s="23"/>
      <c r="F37" s="24"/>
      <c r="G37" s="23"/>
      <c r="H37" s="63"/>
    </row>
    <row r="38" spans="2:8" s="25" customFormat="1" x14ac:dyDescent="0.25">
      <c r="B38" s="23"/>
      <c r="C38" s="23"/>
      <c r="D38" s="23"/>
      <c r="E38" s="23"/>
      <c r="F38" s="24"/>
      <c r="G38" s="23"/>
      <c r="H38" s="63"/>
    </row>
    <row r="39" spans="2:8" s="25" customFormat="1" x14ac:dyDescent="0.25">
      <c r="B39" s="23"/>
      <c r="C39" s="23"/>
      <c r="D39" s="23"/>
      <c r="E39" s="23"/>
      <c r="F39" s="24"/>
      <c r="G39" s="23"/>
      <c r="H39" s="63"/>
    </row>
    <row r="40" spans="2:8" s="25" customFormat="1" x14ac:dyDescent="0.25">
      <c r="B40" s="23"/>
      <c r="C40" s="23"/>
      <c r="D40" s="23"/>
      <c r="E40" s="23"/>
      <c r="F40" s="24"/>
      <c r="G40" s="23"/>
      <c r="H40" s="63"/>
    </row>
    <row r="41" spans="2:8" x14ac:dyDescent="0.25">
      <c r="B41" s="110" t="s">
        <v>123</v>
      </c>
      <c r="C41" s="111"/>
      <c r="D41" s="111"/>
      <c r="E41" s="111"/>
      <c r="F41" s="111"/>
      <c r="G41" s="111"/>
      <c r="H41" s="75">
        <f>SUM(H24:H40)</f>
        <v>0</v>
      </c>
    </row>
    <row r="42" spans="2:8" x14ac:dyDescent="0.25">
      <c r="B42" s="110" t="s">
        <v>121</v>
      </c>
      <c r="C42" s="111"/>
      <c r="D42" s="111"/>
      <c r="E42" s="111"/>
      <c r="F42" s="111"/>
      <c r="G42" s="111"/>
      <c r="H42" s="75">
        <f>H23+H41</f>
        <v>0</v>
      </c>
    </row>
    <row r="43" spans="2:8" x14ac:dyDescent="0.25">
      <c r="B43" s="17" t="s">
        <v>122</v>
      </c>
    </row>
  </sheetData>
  <sheetProtection formatCells="0" formatColumns="0" formatRows="0" insertColumns="0" insertRows="0" deleteColumns="0" deleteRows="0" selectLockedCells="1"/>
  <mergeCells count="4">
    <mergeCell ref="B4:B5"/>
    <mergeCell ref="H3:H5"/>
    <mergeCell ref="C3:G3"/>
    <mergeCell ref="C4:G4"/>
  </mergeCells>
  <pageMargins left="0.7" right="0.7" top="0.75" bottom="0.75" header="0.3" footer="0.3"/>
  <pageSetup paperSize="9" scale="67"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H43"/>
  <sheetViews>
    <sheetView topLeftCell="A16" workbookViewId="0">
      <selection activeCell="D48" sqref="D48"/>
    </sheetView>
  </sheetViews>
  <sheetFormatPr defaultColWidth="9.140625" defaultRowHeight="15.75" x14ac:dyDescent="0.25"/>
  <cols>
    <col min="1" max="1" width="4.57031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8" x14ac:dyDescent="0.25">
      <c r="B1" s="3" t="s">
        <v>134</v>
      </c>
      <c r="C1" s="3"/>
    </row>
    <row r="3" spans="2:8" x14ac:dyDescent="0.25">
      <c r="B3" s="15"/>
      <c r="C3" s="163" t="s">
        <v>4</v>
      </c>
      <c r="D3" s="164"/>
      <c r="E3" s="164"/>
      <c r="F3" s="164"/>
      <c r="G3" s="165"/>
      <c r="H3" s="183" t="s">
        <v>9</v>
      </c>
    </row>
    <row r="4" spans="2:8" ht="15.75" customHeight="1" x14ac:dyDescent="0.25">
      <c r="B4" s="175" t="s">
        <v>1</v>
      </c>
      <c r="C4" s="166" t="s">
        <v>72</v>
      </c>
      <c r="D4" s="167"/>
      <c r="E4" s="167"/>
      <c r="F4" s="167"/>
      <c r="G4" s="168"/>
      <c r="H4" s="183"/>
    </row>
    <row r="5" spans="2:8" ht="31.5" x14ac:dyDescent="0.25">
      <c r="B5" s="176"/>
      <c r="C5" s="5" t="s">
        <v>39</v>
      </c>
      <c r="D5" s="5" t="s">
        <v>40</v>
      </c>
      <c r="E5" s="5" t="s">
        <v>41</v>
      </c>
      <c r="F5" s="5" t="s">
        <v>42</v>
      </c>
      <c r="G5" s="18" t="s">
        <v>43</v>
      </c>
      <c r="H5" s="183"/>
    </row>
    <row r="6" spans="2:8" s="25" customFormat="1" x14ac:dyDescent="0.25">
      <c r="B6" s="23"/>
      <c r="C6" s="23"/>
      <c r="D6" s="23"/>
      <c r="E6" s="23"/>
      <c r="F6" s="24"/>
      <c r="G6" s="23"/>
      <c r="H6" s="63"/>
    </row>
    <row r="7" spans="2:8" s="25" customFormat="1" x14ac:dyDescent="0.25">
      <c r="B7" s="23"/>
      <c r="C7" s="23"/>
      <c r="D7" s="23"/>
      <c r="E7" s="23"/>
      <c r="F7" s="24"/>
      <c r="G7" s="23"/>
      <c r="H7" s="63"/>
    </row>
    <row r="8" spans="2:8" s="25" customFormat="1" x14ac:dyDescent="0.25">
      <c r="B8" s="23"/>
      <c r="C8" s="23"/>
      <c r="D8" s="23"/>
      <c r="E8" s="23"/>
      <c r="F8" s="24"/>
      <c r="G8" s="23"/>
      <c r="H8" s="63"/>
    </row>
    <row r="9" spans="2:8" s="25" customFormat="1" x14ac:dyDescent="0.25">
      <c r="B9" s="23"/>
      <c r="C9" s="23"/>
      <c r="D9" s="23"/>
      <c r="E9" s="23"/>
      <c r="F9" s="24"/>
      <c r="G9" s="23"/>
      <c r="H9" s="63"/>
    </row>
    <row r="10" spans="2:8" s="25" customFormat="1" x14ac:dyDescent="0.25">
      <c r="B10" s="23"/>
      <c r="C10" s="23"/>
      <c r="D10" s="23"/>
      <c r="E10" s="23"/>
      <c r="F10" s="24"/>
      <c r="G10" s="23"/>
      <c r="H10" s="63"/>
    </row>
    <row r="11" spans="2:8" s="25" customFormat="1" x14ac:dyDescent="0.25">
      <c r="B11" s="23"/>
      <c r="C11" s="23"/>
      <c r="D11" s="23"/>
      <c r="E11" s="23"/>
      <c r="F11" s="24"/>
      <c r="G11" s="23"/>
      <c r="H11" s="63"/>
    </row>
    <row r="12" spans="2:8" s="25" customFormat="1" x14ac:dyDescent="0.25">
      <c r="B12" s="23"/>
      <c r="C12" s="23"/>
      <c r="D12" s="23"/>
      <c r="E12" s="23"/>
      <c r="F12" s="24"/>
      <c r="G12" s="23"/>
      <c r="H12" s="63"/>
    </row>
    <row r="13" spans="2:8" s="25" customFormat="1" x14ac:dyDescent="0.25">
      <c r="B13" s="23"/>
      <c r="C13" s="23"/>
      <c r="D13" s="23"/>
      <c r="E13" s="23"/>
      <c r="F13" s="24"/>
      <c r="G13" s="23"/>
      <c r="H13" s="63"/>
    </row>
    <row r="14" spans="2:8" s="25" customFormat="1" x14ac:dyDescent="0.25">
      <c r="B14" s="23"/>
      <c r="C14" s="23"/>
      <c r="D14" s="23"/>
      <c r="E14" s="23"/>
      <c r="F14" s="24"/>
      <c r="G14" s="23"/>
      <c r="H14" s="63"/>
    </row>
    <row r="15" spans="2:8" s="25" customFormat="1" x14ac:dyDescent="0.25">
      <c r="B15" s="23"/>
      <c r="C15" s="23"/>
      <c r="D15" s="23"/>
      <c r="E15" s="23"/>
      <c r="F15" s="24"/>
      <c r="G15" s="23"/>
      <c r="H15" s="63"/>
    </row>
    <row r="16" spans="2:8" s="25" customFormat="1" x14ac:dyDescent="0.25">
      <c r="B16" s="23"/>
      <c r="C16" s="23"/>
      <c r="D16" s="23"/>
      <c r="E16" s="23"/>
      <c r="F16" s="24"/>
      <c r="G16" s="23"/>
      <c r="H16" s="63"/>
    </row>
    <row r="17" spans="2:8" s="25" customFormat="1" x14ac:dyDescent="0.25">
      <c r="B17" s="23"/>
      <c r="C17" s="23"/>
      <c r="D17" s="23"/>
      <c r="E17" s="23"/>
      <c r="F17" s="24"/>
      <c r="G17" s="23"/>
      <c r="H17" s="63"/>
    </row>
    <row r="18" spans="2:8" s="25" customFormat="1" x14ac:dyDescent="0.25">
      <c r="B18" s="23"/>
      <c r="C18" s="23"/>
      <c r="D18" s="23"/>
      <c r="E18" s="23"/>
      <c r="F18" s="24"/>
      <c r="G18" s="23"/>
      <c r="H18" s="63"/>
    </row>
    <row r="19" spans="2:8" s="25" customFormat="1" x14ac:dyDescent="0.25">
      <c r="B19" s="23"/>
      <c r="C19" s="23"/>
      <c r="D19" s="23"/>
      <c r="E19" s="23"/>
      <c r="F19" s="24"/>
      <c r="G19" s="23"/>
      <c r="H19" s="63"/>
    </row>
    <row r="20" spans="2:8" s="25" customFormat="1" x14ac:dyDescent="0.25">
      <c r="B20" s="23"/>
      <c r="C20" s="23"/>
      <c r="D20" s="23"/>
      <c r="E20" s="23"/>
      <c r="F20" s="24"/>
      <c r="G20" s="23"/>
      <c r="H20" s="63"/>
    </row>
    <row r="21" spans="2:8" s="25" customFormat="1" x14ac:dyDescent="0.25">
      <c r="B21" s="23"/>
      <c r="C21" s="23"/>
      <c r="D21" s="23"/>
      <c r="E21" s="23"/>
      <c r="F21" s="24"/>
      <c r="G21" s="23"/>
      <c r="H21" s="63"/>
    </row>
    <row r="22" spans="2:8" s="25" customFormat="1" x14ac:dyDescent="0.25">
      <c r="B22" s="23"/>
      <c r="C22" s="23"/>
      <c r="D22" s="23"/>
      <c r="E22" s="23"/>
      <c r="F22" s="24"/>
      <c r="G22" s="23"/>
      <c r="H22" s="63"/>
    </row>
    <row r="23" spans="2:8" x14ac:dyDescent="0.25">
      <c r="B23" s="110" t="s">
        <v>44</v>
      </c>
      <c r="C23" s="111"/>
      <c r="D23" s="111"/>
      <c r="E23" s="111"/>
      <c r="F23" s="111"/>
      <c r="G23" s="111"/>
      <c r="H23" s="75">
        <f>SUM(H6:H22)</f>
        <v>0</v>
      </c>
    </row>
    <row r="24" spans="2:8" s="25" customFormat="1" x14ac:dyDescent="0.25">
      <c r="B24" s="23"/>
      <c r="C24" s="23"/>
      <c r="D24" s="23"/>
      <c r="E24" s="23"/>
      <c r="F24" s="24"/>
      <c r="G24" s="23"/>
      <c r="H24" s="63"/>
    </row>
    <row r="25" spans="2:8" s="25" customFormat="1" x14ac:dyDescent="0.25">
      <c r="B25" s="23"/>
      <c r="C25" s="23"/>
      <c r="D25" s="23"/>
      <c r="E25" s="23"/>
      <c r="F25" s="24"/>
      <c r="G25" s="23"/>
      <c r="H25" s="63"/>
    </row>
    <row r="26" spans="2:8" s="25" customFormat="1" x14ac:dyDescent="0.25">
      <c r="B26" s="23"/>
      <c r="C26" s="23"/>
      <c r="D26" s="23"/>
      <c r="E26" s="23"/>
      <c r="F26" s="24"/>
      <c r="G26" s="23"/>
      <c r="H26" s="63"/>
    </row>
    <row r="27" spans="2:8" s="25" customFormat="1" x14ac:dyDescent="0.25">
      <c r="B27" s="23"/>
      <c r="C27" s="23"/>
      <c r="D27" s="23"/>
      <c r="E27" s="23"/>
      <c r="F27" s="24"/>
      <c r="G27" s="23"/>
      <c r="H27" s="63"/>
    </row>
    <row r="28" spans="2:8" s="25" customFormat="1" x14ac:dyDescent="0.25">
      <c r="B28" s="23"/>
      <c r="C28" s="23"/>
      <c r="D28" s="23"/>
      <c r="E28" s="23"/>
      <c r="F28" s="24"/>
      <c r="G28" s="23"/>
      <c r="H28" s="63"/>
    </row>
    <row r="29" spans="2:8" s="25" customFormat="1" x14ac:dyDescent="0.25">
      <c r="B29" s="23"/>
      <c r="C29" s="23"/>
      <c r="D29" s="23"/>
      <c r="E29" s="23"/>
      <c r="F29" s="24"/>
      <c r="G29" s="23"/>
      <c r="H29" s="63"/>
    </row>
    <row r="30" spans="2:8" s="25" customFormat="1" x14ac:dyDescent="0.25">
      <c r="B30" s="23"/>
      <c r="C30" s="23"/>
      <c r="D30" s="23"/>
      <c r="E30" s="23"/>
      <c r="F30" s="24"/>
      <c r="G30" s="23"/>
      <c r="H30" s="63"/>
    </row>
    <row r="31" spans="2:8" s="25" customFormat="1" x14ac:dyDescent="0.25">
      <c r="B31" s="23"/>
      <c r="C31" s="23"/>
      <c r="D31" s="23"/>
      <c r="E31" s="23"/>
      <c r="F31" s="24"/>
      <c r="G31" s="23"/>
      <c r="H31" s="63"/>
    </row>
    <row r="32" spans="2:8" s="25" customFormat="1" x14ac:dyDescent="0.25">
      <c r="B32" s="23"/>
      <c r="C32" s="23"/>
      <c r="D32" s="23"/>
      <c r="E32" s="23"/>
      <c r="F32" s="24"/>
      <c r="G32" s="23"/>
      <c r="H32" s="63"/>
    </row>
    <row r="33" spans="2:8" s="25" customFormat="1" x14ac:dyDescent="0.25">
      <c r="B33" s="23"/>
      <c r="C33" s="23"/>
      <c r="D33" s="23"/>
      <c r="E33" s="23"/>
      <c r="F33" s="24"/>
      <c r="G33" s="23"/>
      <c r="H33" s="63"/>
    </row>
    <row r="34" spans="2:8" s="25" customFormat="1" x14ac:dyDescent="0.25">
      <c r="B34" s="23"/>
      <c r="C34" s="23"/>
      <c r="D34" s="23"/>
      <c r="E34" s="23"/>
      <c r="F34" s="24"/>
      <c r="G34" s="23"/>
      <c r="H34" s="63"/>
    </row>
    <row r="35" spans="2:8" s="25" customFormat="1" x14ac:dyDescent="0.25">
      <c r="B35" s="23"/>
      <c r="C35" s="23"/>
      <c r="D35" s="23"/>
      <c r="E35" s="23"/>
      <c r="F35" s="24"/>
      <c r="G35" s="23"/>
      <c r="H35" s="63"/>
    </row>
    <row r="36" spans="2:8" s="25" customFormat="1" x14ac:dyDescent="0.25">
      <c r="B36" s="23"/>
      <c r="C36" s="23"/>
      <c r="D36" s="23"/>
      <c r="E36" s="23"/>
      <c r="F36" s="24"/>
      <c r="G36" s="23"/>
      <c r="H36" s="63"/>
    </row>
    <row r="37" spans="2:8" s="25" customFormat="1" x14ac:dyDescent="0.25">
      <c r="B37" s="23"/>
      <c r="C37" s="23"/>
      <c r="D37" s="23"/>
      <c r="E37" s="23"/>
      <c r="F37" s="24"/>
      <c r="G37" s="23"/>
      <c r="H37" s="63"/>
    </row>
    <row r="38" spans="2:8" s="25" customFormat="1" x14ac:dyDescent="0.25">
      <c r="B38" s="23"/>
      <c r="C38" s="23"/>
      <c r="D38" s="23"/>
      <c r="E38" s="23"/>
      <c r="F38" s="24"/>
      <c r="G38" s="23"/>
      <c r="H38" s="63"/>
    </row>
    <row r="39" spans="2:8" s="25" customFormat="1" x14ac:dyDescent="0.25">
      <c r="B39" s="23"/>
      <c r="C39" s="23"/>
      <c r="D39" s="23"/>
      <c r="E39" s="23"/>
      <c r="F39" s="24"/>
      <c r="G39" s="23"/>
      <c r="H39" s="63"/>
    </row>
    <row r="40" spans="2:8" s="25" customFormat="1" x14ac:dyDescent="0.25">
      <c r="B40" s="23"/>
      <c r="C40" s="23"/>
      <c r="D40" s="23"/>
      <c r="E40" s="23"/>
      <c r="F40" s="24"/>
      <c r="G40" s="23"/>
      <c r="H40" s="63"/>
    </row>
    <row r="41" spans="2:8" x14ac:dyDescent="0.25">
      <c r="B41" s="110" t="s">
        <v>123</v>
      </c>
      <c r="C41" s="111"/>
      <c r="D41" s="111"/>
      <c r="E41" s="111"/>
      <c r="F41" s="111"/>
      <c r="G41" s="111"/>
      <c r="H41" s="75">
        <f>SUM(H24:H40)</f>
        <v>0</v>
      </c>
    </row>
    <row r="42" spans="2:8" x14ac:dyDescent="0.25">
      <c r="B42" s="110" t="s">
        <v>136</v>
      </c>
      <c r="C42" s="111"/>
      <c r="D42" s="111"/>
      <c r="E42" s="111"/>
      <c r="F42" s="111"/>
      <c r="G42" s="111"/>
      <c r="H42" s="75">
        <f>H23+H41</f>
        <v>0</v>
      </c>
    </row>
    <row r="43" spans="2:8" x14ac:dyDescent="0.25">
      <c r="B43" s="17" t="s">
        <v>122</v>
      </c>
    </row>
  </sheetData>
  <sheetProtection formatCells="0" formatColumns="0" formatRows="0" insertColumns="0" insertRows="0" deleteColumns="0" deleteRows="0" selectLockedCells="1"/>
  <mergeCells count="4">
    <mergeCell ref="B4:B5"/>
    <mergeCell ref="H3:H5"/>
    <mergeCell ref="C3:G3"/>
    <mergeCell ref="C4:G4"/>
  </mergeCells>
  <pageMargins left="0.7" right="0.7" top="0.75" bottom="0.75" header="0.3" footer="0.3"/>
  <pageSetup paperSize="9" scale="67"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H43"/>
  <sheetViews>
    <sheetView zoomScaleNormal="100" workbookViewId="0">
      <selection activeCell="B42" sqref="B42"/>
    </sheetView>
  </sheetViews>
  <sheetFormatPr defaultColWidth="9.140625" defaultRowHeight="15.75" x14ac:dyDescent="0.25"/>
  <cols>
    <col min="1" max="1" width="2.57031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8" x14ac:dyDescent="0.25">
      <c r="B1" s="3" t="s">
        <v>106</v>
      </c>
      <c r="C1" s="3"/>
    </row>
    <row r="3" spans="2:8" x14ac:dyDescent="0.25">
      <c r="B3" s="15"/>
      <c r="C3" s="110" t="s">
        <v>4</v>
      </c>
      <c r="D3" s="111"/>
      <c r="E3" s="111"/>
      <c r="F3" s="111"/>
      <c r="G3" s="111"/>
      <c r="H3" s="172" t="s">
        <v>9</v>
      </c>
    </row>
    <row r="4" spans="2:8" ht="15.75" customHeight="1" x14ac:dyDescent="0.25">
      <c r="B4" s="175" t="s">
        <v>1</v>
      </c>
      <c r="C4" s="18" t="s">
        <v>72</v>
      </c>
      <c r="D4" s="114"/>
      <c r="E4" s="114"/>
      <c r="F4" s="114"/>
      <c r="G4" s="114"/>
      <c r="H4" s="173"/>
    </row>
    <row r="5" spans="2:8" ht="31.5" x14ac:dyDescent="0.25">
      <c r="B5" s="176"/>
      <c r="C5" s="5" t="s">
        <v>39</v>
      </c>
      <c r="D5" s="5" t="s">
        <v>40</v>
      </c>
      <c r="E5" s="5" t="s">
        <v>41</v>
      </c>
      <c r="F5" s="5" t="s">
        <v>42</v>
      </c>
      <c r="G5" s="18" t="s">
        <v>43</v>
      </c>
      <c r="H5" s="174"/>
    </row>
    <row r="6" spans="2:8" s="25" customFormat="1" x14ac:dyDescent="0.25">
      <c r="B6" s="23"/>
      <c r="C6" s="23"/>
      <c r="D6" s="23"/>
      <c r="E6" s="23"/>
      <c r="F6" s="24"/>
      <c r="G6" s="23"/>
      <c r="H6" s="63"/>
    </row>
    <row r="7" spans="2:8" s="25" customFormat="1" x14ac:dyDescent="0.25">
      <c r="B7" s="23"/>
      <c r="C7" s="23"/>
      <c r="D7" s="23"/>
      <c r="E7" s="23"/>
      <c r="F7" s="24"/>
      <c r="G7" s="23"/>
      <c r="H7" s="63"/>
    </row>
    <row r="8" spans="2:8" s="25" customFormat="1" x14ac:dyDescent="0.25">
      <c r="B8" s="23"/>
      <c r="C8" s="23"/>
      <c r="D8" s="23"/>
      <c r="E8" s="23"/>
      <c r="F8" s="24"/>
      <c r="G8" s="23"/>
      <c r="H8" s="63"/>
    </row>
    <row r="9" spans="2:8" s="25" customFormat="1" x14ac:dyDescent="0.25">
      <c r="B9" s="23"/>
      <c r="C9" s="23"/>
      <c r="D9" s="23"/>
      <c r="E9" s="23"/>
      <c r="F9" s="24"/>
      <c r="G9" s="23"/>
      <c r="H9" s="63"/>
    </row>
    <row r="10" spans="2:8" s="25" customFormat="1" x14ac:dyDescent="0.25">
      <c r="B10" s="23"/>
      <c r="C10" s="23"/>
      <c r="D10" s="23"/>
      <c r="E10" s="23"/>
      <c r="F10" s="24"/>
      <c r="G10" s="23"/>
      <c r="H10" s="63"/>
    </row>
    <row r="11" spans="2:8" s="25" customFormat="1" x14ac:dyDescent="0.25">
      <c r="B11" s="23"/>
      <c r="C11" s="23"/>
      <c r="D11" s="23"/>
      <c r="E11" s="23"/>
      <c r="F11" s="24"/>
      <c r="G11" s="23"/>
      <c r="H11" s="63"/>
    </row>
    <row r="12" spans="2:8" s="25" customFormat="1" x14ac:dyDescent="0.25">
      <c r="B12" s="23"/>
      <c r="C12" s="23"/>
      <c r="D12" s="23"/>
      <c r="E12" s="23"/>
      <c r="F12" s="24"/>
      <c r="G12" s="23"/>
      <c r="H12" s="63"/>
    </row>
    <row r="13" spans="2:8" s="25" customFormat="1" x14ac:dyDescent="0.25">
      <c r="B13" s="23"/>
      <c r="C13" s="23"/>
      <c r="D13" s="23"/>
      <c r="E13" s="23"/>
      <c r="F13" s="24"/>
      <c r="G13" s="23"/>
      <c r="H13" s="63"/>
    </row>
    <row r="14" spans="2:8" s="25" customFormat="1" x14ac:dyDescent="0.25">
      <c r="B14" s="23"/>
      <c r="C14" s="23"/>
      <c r="D14" s="23"/>
      <c r="E14" s="23"/>
      <c r="F14" s="24"/>
      <c r="G14" s="23"/>
      <c r="H14" s="63"/>
    </row>
    <row r="15" spans="2:8" s="25" customFormat="1" x14ac:dyDescent="0.25">
      <c r="B15" s="23"/>
      <c r="C15" s="23"/>
      <c r="D15" s="23"/>
      <c r="E15" s="23"/>
      <c r="F15" s="24"/>
      <c r="G15" s="23"/>
      <c r="H15" s="63"/>
    </row>
    <row r="16" spans="2:8" s="25" customFormat="1" x14ac:dyDescent="0.25">
      <c r="B16" s="23"/>
      <c r="C16" s="23"/>
      <c r="D16" s="23"/>
      <c r="E16" s="23"/>
      <c r="F16" s="24"/>
      <c r="G16" s="23"/>
      <c r="H16" s="63"/>
    </row>
    <row r="17" spans="2:8" s="25" customFormat="1" x14ac:dyDescent="0.25">
      <c r="B17" s="23"/>
      <c r="C17" s="23"/>
      <c r="D17" s="23"/>
      <c r="E17" s="23"/>
      <c r="F17" s="24"/>
      <c r="G17" s="23"/>
      <c r="H17" s="63"/>
    </row>
    <row r="18" spans="2:8" s="25" customFormat="1" x14ac:dyDescent="0.25">
      <c r="B18" s="23"/>
      <c r="C18" s="23"/>
      <c r="D18" s="23"/>
      <c r="E18" s="23"/>
      <c r="F18" s="24"/>
      <c r="G18" s="23"/>
      <c r="H18" s="63"/>
    </row>
    <row r="19" spans="2:8" s="25" customFormat="1" x14ac:dyDescent="0.25">
      <c r="B19" s="23"/>
      <c r="C19" s="23"/>
      <c r="D19" s="23"/>
      <c r="E19" s="23"/>
      <c r="F19" s="24"/>
      <c r="G19" s="23"/>
      <c r="H19" s="63"/>
    </row>
    <row r="20" spans="2:8" s="25" customFormat="1" x14ac:dyDescent="0.25">
      <c r="B20" s="23"/>
      <c r="C20" s="23"/>
      <c r="D20" s="23"/>
      <c r="E20" s="23"/>
      <c r="F20" s="24"/>
      <c r="G20" s="23"/>
      <c r="H20" s="63"/>
    </row>
    <row r="21" spans="2:8" s="25" customFormat="1" x14ac:dyDescent="0.25">
      <c r="B21" s="23"/>
      <c r="C21" s="23"/>
      <c r="D21" s="23"/>
      <c r="E21" s="23"/>
      <c r="F21" s="24"/>
      <c r="G21" s="23"/>
      <c r="H21" s="63"/>
    </row>
    <row r="22" spans="2:8" s="25" customFormat="1" x14ac:dyDescent="0.25">
      <c r="B22" s="23"/>
      <c r="C22" s="23"/>
      <c r="D22" s="23"/>
      <c r="E22" s="23"/>
      <c r="F22" s="24"/>
      <c r="G22" s="23"/>
      <c r="H22" s="63"/>
    </row>
    <row r="23" spans="2:8" x14ac:dyDescent="0.25">
      <c r="B23" s="110" t="s">
        <v>44</v>
      </c>
      <c r="C23" s="111"/>
      <c r="D23" s="111"/>
      <c r="E23" s="111"/>
      <c r="F23" s="111"/>
      <c r="G23" s="111"/>
      <c r="H23" s="75">
        <f>SUM(H6:H22)</f>
        <v>0</v>
      </c>
    </row>
    <row r="24" spans="2:8" s="25" customFormat="1" x14ac:dyDescent="0.25">
      <c r="B24" s="23"/>
      <c r="C24" s="23"/>
      <c r="D24" s="23"/>
      <c r="E24" s="23"/>
      <c r="F24" s="24"/>
      <c r="G24" s="23"/>
      <c r="H24" s="63"/>
    </row>
    <row r="25" spans="2:8" s="25" customFormat="1" x14ac:dyDescent="0.25">
      <c r="B25" s="23"/>
      <c r="C25" s="23"/>
      <c r="D25" s="23"/>
      <c r="E25" s="23"/>
      <c r="F25" s="24"/>
      <c r="G25" s="23"/>
      <c r="H25" s="63"/>
    </row>
    <row r="26" spans="2:8" s="25" customFormat="1" x14ac:dyDescent="0.25">
      <c r="B26" s="23"/>
      <c r="C26" s="23"/>
      <c r="D26" s="23"/>
      <c r="E26" s="23"/>
      <c r="F26" s="24"/>
      <c r="G26" s="23"/>
      <c r="H26" s="63"/>
    </row>
    <row r="27" spans="2:8" s="25" customFormat="1" x14ac:dyDescent="0.25">
      <c r="B27" s="23"/>
      <c r="C27" s="23"/>
      <c r="D27" s="23"/>
      <c r="E27" s="23"/>
      <c r="F27" s="24"/>
      <c r="G27" s="23"/>
      <c r="H27" s="63"/>
    </row>
    <row r="28" spans="2:8" s="25" customFormat="1" x14ac:dyDescent="0.25">
      <c r="B28" s="23"/>
      <c r="C28" s="23"/>
      <c r="D28" s="23"/>
      <c r="E28" s="23"/>
      <c r="F28" s="24"/>
      <c r="G28" s="23"/>
      <c r="H28" s="63"/>
    </row>
    <row r="29" spans="2:8" s="25" customFormat="1" x14ac:dyDescent="0.25">
      <c r="B29" s="23"/>
      <c r="C29" s="23"/>
      <c r="D29" s="23"/>
      <c r="E29" s="23"/>
      <c r="F29" s="24"/>
      <c r="G29" s="23"/>
      <c r="H29" s="63"/>
    </row>
    <row r="30" spans="2:8" s="25" customFormat="1" x14ac:dyDescent="0.25">
      <c r="B30" s="23"/>
      <c r="C30" s="23"/>
      <c r="D30" s="23"/>
      <c r="E30" s="23"/>
      <c r="F30" s="24"/>
      <c r="G30" s="23"/>
      <c r="H30" s="63"/>
    </row>
    <row r="31" spans="2:8" s="25" customFormat="1" x14ac:dyDescent="0.25">
      <c r="B31" s="23"/>
      <c r="C31" s="23"/>
      <c r="D31" s="23"/>
      <c r="E31" s="23"/>
      <c r="F31" s="24"/>
      <c r="G31" s="23"/>
      <c r="H31" s="63"/>
    </row>
    <row r="32" spans="2:8" s="25" customFormat="1" x14ac:dyDescent="0.25">
      <c r="B32" s="23"/>
      <c r="C32" s="23"/>
      <c r="D32" s="23"/>
      <c r="E32" s="23"/>
      <c r="F32" s="24"/>
      <c r="G32" s="23"/>
      <c r="H32" s="63"/>
    </row>
    <row r="33" spans="2:8" s="25" customFormat="1" x14ac:dyDescent="0.25">
      <c r="B33" s="23"/>
      <c r="C33" s="23"/>
      <c r="D33" s="23"/>
      <c r="E33" s="23"/>
      <c r="F33" s="24"/>
      <c r="G33" s="23"/>
      <c r="H33" s="63"/>
    </row>
    <row r="34" spans="2:8" s="25" customFormat="1" x14ac:dyDescent="0.25">
      <c r="B34" s="23"/>
      <c r="C34" s="23"/>
      <c r="D34" s="23"/>
      <c r="E34" s="23"/>
      <c r="F34" s="24"/>
      <c r="G34" s="23"/>
      <c r="H34" s="63"/>
    </row>
    <row r="35" spans="2:8" s="25" customFormat="1" x14ac:dyDescent="0.25">
      <c r="B35" s="23"/>
      <c r="C35" s="23"/>
      <c r="D35" s="23"/>
      <c r="E35" s="23"/>
      <c r="F35" s="24"/>
      <c r="G35" s="23"/>
      <c r="H35" s="63"/>
    </row>
    <row r="36" spans="2:8" s="25" customFormat="1" x14ac:dyDescent="0.25">
      <c r="B36" s="23"/>
      <c r="C36" s="23"/>
      <c r="D36" s="23"/>
      <c r="E36" s="23"/>
      <c r="F36" s="24"/>
      <c r="G36" s="23"/>
      <c r="H36" s="63"/>
    </row>
    <row r="37" spans="2:8" s="25" customFormat="1" x14ac:dyDescent="0.25">
      <c r="B37" s="23"/>
      <c r="C37" s="23"/>
      <c r="D37" s="23"/>
      <c r="E37" s="23"/>
      <c r="F37" s="24"/>
      <c r="G37" s="23"/>
      <c r="H37" s="63"/>
    </row>
    <row r="38" spans="2:8" s="25" customFormat="1" x14ac:dyDescent="0.25">
      <c r="B38" s="23"/>
      <c r="C38" s="23"/>
      <c r="D38" s="23"/>
      <c r="E38" s="23"/>
      <c r="F38" s="24"/>
      <c r="G38" s="23"/>
      <c r="H38" s="63"/>
    </row>
    <row r="39" spans="2:8" s="25" customFormat="1" x14ac:dyDescent="0.25">
      <c r="B39" s="23"/>
      <c r="C39" s="23"/>
      <c r="D39" s="23"/>
      <c r="E39" s="23"/>
      <c r="F39" s="24"/>
      <c r="G39" s="23"/>
      <c r="H39" s="63"/>
    </row>
    <row r="40" spans="2:8" s="25" customFormat="1" x14ac:dyDescent="0.25">
      <c r="B40" s="23"/>
      <c r="C40" s="23"/>
      <c r="D40" s="23"/>
      <c r="E40" s="23"/>
      <c r="F40" s="24"/>
      <c r="G40" s="23"/>
      <c r="H40" s="63"/>
    </row>
    <row r="41" spans="2:8" x14ac:dyDescent="0.25">
      <c r="B41" s="110" t="s">
        <v>123</v>
      </c>
      <c r="C41" s="111"/>
      <c r="D41" s="111"/>
      <c r="E41" s="111"/>
      <c r="F41" s="111"/>
      <c r="G41" s="111"/>
      <c r="H41" s="75">
        <f>SUM(H24:H40)</f>
        <v>0</v>
      </c>
    </row>
    <row r="42" spans="2:8" x14ac:dyDescent="0.25">
      <c r="B42" s="110" t="s">
        <v>80</v>
      </c>
      <c r="C42" s="111"/>
      <c r="D42" s="111"/>
      <c r="E42" s="111"/>
      <c r="F42" s="111"/>
      <c r="G42" s="111"/>
      <c r="H42" s="75">
        <f>H23+H41</f>
        <v>0</v>
      </c>
    </row>
    <row r="43" spans="2:8" x14ac:dyDescent="0.25">
      <c r="B43" s="17" t="s">
        <v>122</v>
      </c>
    </row>
  </sheetData>
  <sheetProtection formatCells="0" formatColumns="0" formatRows="0" insertColumns="0" insertRows="0" deleteColumns="0" deleteRows="0" selectLockedCells="1"/>
  <mergeCells count="2">
    <mergeCell ref="B4:B5"/>
    <mergeCell ref="H3:H5"/>
  </mergeCells>
  <pageMargins left="0.7" right="0.7" top="0.75" bottom="0.75" header="0.3" footer="0.3"/>
  <pageSetup paperSize="9" scale="68"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7" t="s">
        <v>17</v>
      </c>
    </row>
    <row r="2" spans="1:1" ht="15.75" x14ac:dyDescent="0.25">
      <c r="A2" s="17" t="s">
        <v>18</v>
      </c>
    </row>
    <row r="3" spans="1:1" ht="15.75" x14ac:dyDescent="0.25">
      <c r="A3" s="17" t="s">
        <v>19</v>
      </c>
    </row>
    <row r="6" spans="1:1" ht="15.75" x14ac:dyDescent="0.25">
      <c r="A6" s="17" t="s">
        <v>27</v>
      </c>
    </row>
    <row r="7" spans="1:1" ht="15.75" x14ac:dyDescent="0.25">
      <c r="A7" s="17" t="s">
        <v>74</v>
      </c>
    </row>
    <row r="8" spans="1:1" s="13" customFormat="1" ht="15.75" x14ac:dyDescent="0.25">
      <c r="A8" s="17" t="s">
        <v>45</v>
      </c>
    </row>
    <row r="9" spans="1:1" ht="15.75" x14ac:dyDescent="0.25">
      <c r="A9" s="17" t="s">
        <v>46</v>
      </c>
    </row>
    <row r="12" spans="1:1" ht="15.75" x14ac:dyDescent="0.25">
      <c r="A12" s="17" t="s">
        <v>67</v>
      </c>
    </row>
    <row r="13" spans="1:1" ht="15.75" x14ac:dyDescent="0.25">
      <c r="A13" s="17" t="s">
        <v>68</v>
      </c>
    </row>
    <row r="14" spans="1:1" ht="15.75" x14ac:dyDescent="0.25">
      <c r="A14" s="1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Eelarve</vt:lpstr>
      <vt:lpstr>Maksetaotlus</vt:lpstr>
      <vt:lpstr>KULUARUANDE KOOND</vt:lpstr>
      <vt:lpstr>1. Tööjõukulud</vt:lpstr>
      <vt:lpstr>2. Sõidu-ja lähetuskulud</vt:lpstr>
      <vt:lpstr>3. Seadmed, varust, IKT</vt:lpstr>
      <vt:lpstr>4. Kinnisvara</vt:lpstr>
      <vt:lpstr> 5. Avalikustamise kulud</vt:lpstr>
      <vt:lpstr>6.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Alla Voinova</cp:lastModifiedBy>
  <cp:lastPrinted>2015-03-09T14:28:19Z</cp:lastPrinted>
  <dcterms:created xsi:type="dcterms:W3CDTF">2014-06-17T10:19:13Z</dcterms:created>
  <dcterms:modified xsi:type="dcterms:W3CDTF">2017-05-09T06:35:37Z</dcterms:modified>
</cp:coreProperties>
</file>